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E:\Users\lbardelli\Desktop\"/>
    </mc:Choice>
  </mc:AlternateContent>
  <xr:revisionPtr revIDLastSave="0" documentId="13_ncr:1_{6C319493-0DF8-48E9-AC5A-6F6C5DBA4149}" xr6:coauthVersionLast="46" xr6:coauthVersionMax="47" xr10:uidLastSave="{00000000-0000-0000-0000-000000000000}"/>
  <bookViews>
    <workbookView xWindow="-108" yWindow="-108" windowWidth="23256" windowHeight="12576" tabRatio="537" xr2:uid="{00000000-000D-0000-FFFF-FFFF00000000}"/>
  </bookViews>
  <sheets>
    <sheet name="Menu" sheetId="12" r:id="rId1"/>
    <sheet name="Anagrafica Impianto" sheetId="2" r:id="rId2"/>
    <sheet name="Flussi da programmazione" sheetId="13" r:id="rId3"/>
    <sheet name="ModPef_IMP" sheetId="3" r:id="rId4"/>
    <sheet name="Tendina" sheetId="9" state="hidden" r:id="rId5"/>
  </sheets>
  <externalReferences>
    <externalReference r:id="rId6"/>
    <externalReference r:id="rId7"/>
  </externalReferences>
  <definedNames>
    <definedName name="Abruzzo">Tendina!$O$39:$O$42</definedName>
    <definedName name="Basilicata">Tendina!$S$39:$S$40</definedName>
    <definedName name="Calabria">Tendina!$T$39:$T$43</definedName>
    <definedName name="Campania">Tendina!$Q$39:$Q$43</definedName>
    <definedName name="Elenco_Cespiti" localSheetId="3">INDEX([1]!Categoria_Cespite[#Data],,[1]IN_Cespiti_20!XFB1)</definedName>
    <definedName name="Elenco_Cespiti">INDEX([1]!Categoria_Cespite[#Data],,[1]IN_Cespiti_20!XFB1)</definedName>
    <definedName name="Emilia_Romagna">Tendina!$J$39:$J$47</definedName>
    <definedName name="Friuli_Venezia_Giulia">Tendina!$H$39:$H$42</definedName>
    <definedName name="Intermedio">Tendina!$J$3:$J$4</definedName>
    <definedName name="Lazio">Tendina!$N$39:$N$43</definedName>
    <definedName name="Liguria">Tendina!$I$39:$I$42</definedName>
    <definedName name="Lombardia">Tendina!$E$39:$E$50</definedName>
    <definedName name="Marche">Tendina!$M$39:$M$43</definedName>
    <definedName name="Molise">Tendina!$P$39:$P$40</definedName>
    <definedName name="Piemonte">Tendina!$D$39:$D$46</definedName>
    <definedName name="Puglia">Tendina!$R$39:$R$44</definedName>
    <definedName name="Recupero">Tendina!$H$3:$H$6</definedName>
    <definedName name="Regione">Tendina!$C$15:$C$34</definedName>
    <definedName name="Sardegna">Tendina!$V$39:$V$43</definedName>
    <definedName name="Sicilia">Tendina!$U$39:$U$47</definedName>
    <definedName name="Smaltimento">Tendina!$I$3:$I$4</definedName>
    <definedName name="Tecnologia_di_combustione">'[2]Tabelle Riferimento'!$B$59:$B$61</definedName>
    <definedName name="Tipo">Tendina!$F$3:$F$5</definedName>
    <definedName name="Toscana">Tendina!$K$39:$K$48</definedName>
    <definedName name="Trentino_Alto_Adige">Tendina!$F$39:$F$40</definedName>
    <definedName name="Umbria">Tendina!$L$39:$L$40</definedName>
    <definedName name="Valle_dAosta">Tendina!$C$39</definedName>
    <definedName name="Veneto">Tendina!$G$39:$G$45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G18" i="3"/>
  <c r="F18" i="3"/>
  <c r="E18" i="3"/>
  <c r="D18" i="3"/>
  <c r="G30" i="13" l="1"/>
  <c r="F30" i="13"/>
  <c r="E30" i="13"/>
  <c r="D30" i="13"/>
  <c r="E15" i="13"/>
  <c r="F15" i="13"/>
  <c r="F54" i="3" s="1"/>
  <c r="G15" i="13"/>
  <c r="G53" i="3" s="1"/>
  <c r="D15" i="13"/>
  <c r="D53" i="3" s="1"/>
  <c r="F53" i="3"/>
  <c r="E53" i="3"/>
  <c r="E54" i="3"/>
  <c r="E36" i="13"/>
  <c r="F36" i="13"/>
  <c r="G36" i="13"/>
  <c r="D36" i="13"/>
  <c r="E58" i="3" l="1"/>
  <c r="E59" i="3"/>
  <c r="F58" i="3"/>
  <c r="F59" i="3"/>
  <c r="G54" i="3"/>
  <c r="G59" i="3" s="1"/>
  <c r="D5" i="3"/>
  <c r="E18" i="13"/>
  <c r="G58" i="3" l="1"/>
  <c r="E55" i="3"/>
  <c r="G55" i="3"/>
  <c r="F55" i="3"/>
  <c r="D55" i="3"/>
  <c r="D18" i="13"/>
  <c r="D20" i="13" s="1"/>
  <c r="D54" i="3" l="1"/>
  <c r="G18" i="13"/>
  <c r="G20" i="13" s="1"/>
  <c r="F18" i="13"/>
  <c r="F20" i="13" s="1"/>
  <c r="E20" i="13"/>
  <c r="G9" i="13"/>
  <c r="F9" i="13"/>
  <c r="E9" i="13"/>
  <c r="D9" i="13"/>
  <c r="D58" i="3" l="1"/>
  <c r="D59" i="3"/>
  <c r="D47" i="3"/>
  <c r="D48" i="3" s="1"/>
  <c r="E45" i="3"/>
  <c r="E47" i="3" s="1"/>
  <c r="E48" i="3" s="1"/>
  <c r="G39" i="3"/>
  <c r="F39" i="3"/>
  <c r="E39" i="3"/>
  <c r="G22" i="3"/>
  <c r="G30" i="3" s="1"/>
  <c r="F22" i="3"/>
  <c r="F30" i="3" s="1"/>
  <c r="E22" i="3"/>
  <c r="E30" i="3" s="1"/>
  <c r="D22" i="3"/>
  <c r="D30" i="3" s="1"/>
  <c r="G14" i="3"/>
  <c r="F14" i="3"/>
  <c r="E14" i="3"/>
  <c r="D14" i="3"/>
  <c r="D4" i="3"/>
  <c r="F32" i="3" l="1"/>
  <c r="F34" i="3" s="1"/>
  <c r="E32" i="3"/>
  <c r="E34" i="3" s="1"/>
  <c r="G32" i="3"/>
  <c r="G34" i="3" s="1"/>
  <c r="D32" i="3"/>
  <c r="F45" i="3"/>
  <c r="D38" i="3" l="1"/>
  <c r="D40" i="3" s="1"/>
  <c r="G38" i="3"/>
  <c r="G40" i="3" s="1"/>
  <c r="E38" i="3"/>
  <c r="E40" i="3" s="1"/>
  <c r="F38" i="3"/>
  <c r="F40" i="3" s="1"/>
  <c r="G45" i="3"/>
  <c r="G47" i="3" s="1"/>
  <c r="G48" i="3" s="1"/>
  <c r="F47" i="3"/>
  <c r="F48" i="3" s="1"/>
  <c r="D43" i="3" l="1"/>
  <c r="D50" i="3"/>
  <c r="E41" i="3" l="1"/>
  <c r="D51" i="3"/>
  <c r="E50" i="3"/>
  <c r="E43" i="3"/>
  <c r="F41" i="3" l="1"/>
  <c r="F50" i="3" s="1"/>
  <c r="E51" i="3"/>
  <c r="F51" i="3" l="1"/>
  <c r="G41" i="3"/>
  <c r="G43" i="3" s="1"/>
  <c r="F43" i="3"/>
  <c r="G50" i="3" l="1"/>
  <c r="G51" i="3" s="1"/>
</calcChain>
</file>

<file path=xl/sharedStrings.xml><?xml version="1.0" encoding="utf-8"?>
<sst xmlns="http://schemas.openxmlformats.org/spreadsheetml/2006/main" count="334" uniqueCount="286">
  <si>
    <t>ANAGRAFICA IMPIANTO</t>
  </si>
  <si>
    <t>cella compilabile</t>
  </si>
  <si>
    <t>DENOMINAZIONE E LOCALIZZAZIONE IMPIANTO</t>
  </si>
  <si>
    <t>Selezionare voce da menu a tendina</t>
  </si>
  <si>
    <t>DENOMINAZIONE IMPIANTO</t>
  </si>
  <si>
    <t>Tipo di Impianto</t>
  </si>
  <si>
    <t>Recupero</t>
  </si>
  <si>
    <t>Categoria Impianto</t>
  </si>
  <si>
    <t>Digestione Anaerobica</t>
  </si>
  <si>
    <t>localizzazione impianto</t>
  </si>
  <si>
    <t>Regione</t>
  </si>
  <si>
    <t>Molise</t>
  </si>
  <si>
    <t>Provincia</t>
  </si>
  <si>
    <t>Campobasso</t>
  </si>
  <si>
    <t xml:space="preserve">Comune </t>
  </si>
  <si>
    <t>Codice istat Comune</t>
  </si>
  <si>
    <t>Indirizzo</t>
  </si>
  <si>
    <t>GESTORE IMPIANTO</t>
  </si>
  <si>
    <t xml:space="preserve">Gestore dell'impianto (ragione sociale) </t>
  </si>
  <si>
    <t>partita IVA</t>
  </si>
  <si>
    <t>codice fiscale</t>
  </si>
  <si>
    <t>natura giuridica del gestore</t>
  </si>
  <si>
    <t>(*) Inserire il quantitativo di rifiuti speciali al netto dei rifiuti da trattamento RU</t>
  </si>
  <si>
    <t>cella non compilabile</t>
  </si>
  <si>
    <t>B6) Per materie prime, sussidiarie, di consumo e merci</t>
  </si>
  <si>
    <t>B7) Per servizi</t>
  </si>
  <si>
    <t>B8) Per godimento beni di terzi</t>
  </si>
  <si>
    <t>B9) Per il personale</t>
  </si>
  <si>
    <t>B11) Variazione delle rimanenze</t>
  </si>
  <si>
    <t>B14) Oneri diversi di gestione</t>
  </si>
  <si>
    <t>Totale Costi Operativi</t>
  </si>
  <si>
    <t>COSTI OPERATIVI PREVISIONALI</t>
  </si>
  <si>
    <r>
      <t xml:space="preserve">Costi operativi incentivanti  di cui all'articolo 9.3 del MTR-2   </t>
    </r>
    <r>
      <rPr>
        <b/>
        <i/>
        <sz val="11"/>
        <color theme="1"/>
        <rFont val="Century Gothic"/>
        <family val="2"/>
      </rPr>
      <t>COI</t>
    </r>
    <r>
      <rPr>
        <b/>
        <i/>
        <vertAlign val="superscript"/>
        <sz val="11"/>
        <color theme="1"/>
        <rFont val="Century Gothic"/>
        <family val="2"/>
      </rPr>
      <t>EXP</t>
    </r>
  </si>
  <si>
    <t>Totale Costi Operativi Previsionali</t>
  </si>
  <si>
    <t>COSTI D'USO DEL CAPITALE</t>
  </si>
  <si>
    <r>
      <t xml:space="preserve">                  Ammortamenti   </t>
    </r>
    <r>
      <rPr>
        <b/>
        <i/>
        <sz val="11"/>
        <color theme="1"/>
        <rFont val="Century Gothic"/>
        <family val="2"/>
      </rPr>
      <t>Amm</t>
    </r>
  </si>
  <si>
    <r>
      <t xml:space="preserve">                  Accantonamenti   </t>
    </r>
    <r>
      <rPr>
        <b/>
        <i/>
        <sz val="11"/>
        <color theme="1"/>
        <rFont val="Century Gothic"/>
        <family val="2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</si>
  <si>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</si>
  <si>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</si>
  <si>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</si>
  <si>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</si>
  <si>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Remunerazione del capitale investito netto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R</t>
    </r>
  </si>
  <si>
    <r>
      <t xml:space="preserve">               Remunerazione delle immobilizzazioni in corso   </t>
    </r>
    <r>
      <rPr>
        <b/>
        <i/>
        <sz val="11"/>
        <color theme="1"/>
        <rFont val="Century Gothic"/>
        <family val="2"/>
      </rPr>
      <t>R</t>
    </r>
    <r>
      <rPr>
        <b/>
        <i/>
        <vertAlign val="subscript"/>
        <sz val="11"/>
        <color theme="1"/>
        <rFont val="Century Gothic"/>
        <family val="2"/>
      </rPr>
      <t>LIC</t>
    </r>
  </si>
  <si>
    <r>
      <t xml:space="preserve">               Costi d'uso del capitale di cui all'art. 13.11 del MTR-2 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CK</t>
    </r>
    <r>
      <rPr>
        <b/>
        <i/>
        <vertAlign val="subscript"/>
        <sz val="11"/>
        <color theme="1"/>
        <rFont val="Century Gothic"/>
        <family val="2"/>
      </rPr>
      <t>proprietari</t>
    </r>
  </si>
  <si>
    <r>
      <t xml:space="preserve">Costi d'uso del capitale   </t>
    </r>
    <r>
      <rPr>
        <b/>
        <i/>
        <sz val="11"/>
        <color theme="1"/>
        <rFont val="Century Gothic"/>
        <family val="2"/>
      </rPr>
      <t>CK</t>
    </r>
    <r>
      <rPr>
        <b/>
        <sz val="11"/>
        <color theme="1"/>
        <rFont val="Century Gothic"/>
        <family val="2"/>
      </rPr>
      <t xml:space="preserve"> </t>
    </r>
  </si>
  <si>
    <t>Limite alla crescita annuale delle tariffe di accesso agli impianti</t>
  </si>
  <si>
    <r>
      <t>VRI</t>
    </r>
    <r>
      <rPr>
        <vertAlign val="subscript"/>
        <sz val="11"/>
        <color theme="1"/>
        <rFont val="Century Gothic"/>
        <family val="2"/>
      </rPr>
      <t>a</t>
    </r>
  </si>
  <si>
    <r>
      <t>RI_TRA</t>
    </r>
    <r>
      <rPr>
        <vertAlign val="subscript"/>
        <sz val="11"/>
        <color theme="1"/>
        <rFont val="Century Gothic"/>
        <family val="2"/>
      </rPr>
      <t>2021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</si>
  <si>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</t>
    </r>
    <r>
      <rPr>
        <b/>
        <sz val="10"/>
        <color theme="1"/>
        <rFont val="Century Gothic"/>
        <family val="2"/>
      </rPr>
      <t>calcolato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</si>
  <si>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a-1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</si>
  <si>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>/τ</t>
    </r>
    <r>
      <rPr>
        <b/>
        <vertAlign val="subscript"/>
        <sz val="12"/>
        <color theme="1"/>
        <rFont val="Century Gothic"/>
        <family val="2"/>
      </rPr>
      <t>a-1</t>
    </r>
  </si>
  <si>
    <r>
      <t>rpi</t>
    </r>
    <r>
      <rPr>
        <vertAlign val="subscript"/>
        <sz val="11"/>
        <color theme="1"/>
        <rFont val="Century Gothic"/>
        <family val="2"/>
      </rPr>
      <t>a</t>
    </r>
  </si>
  <si>
    <r>
      <t>K</t>
    </r>
    <r>
      <rPr>
        <vertAlign val="subscript"/>
        <sz val="11"/>
        <color theme="1"/>
        <rFont val="Century Gothic"/>
        <family val="2"/>
      </rPr>
      <t>a</t>
    </r>
  </si>
  <si>
    <r>
      <rPr>
        <b/>
        <i/>
        <sz val="11"/>
        <color theme="1"/>
        <rFont val="Calibri"/>
        <family val="2"/>
      </rPr>
      <t>ρ</t>
    </r>
    <r>
      <rPr>
        <b/>
        <vertAlign val="subscript"/>
        <sz val="11"/>
        <color theme="1"/>
        <rFont val="Calibri Light"/>
        <family val="2"/>
      </rPr>
      <t>τ</t>
    </r>
    <r>
      <rPr>
        <b/>
        <i/>
        <vertAlign val="subscript"/>
        <sz val="11"/>
        <color theme="1"/>
        <rFont val="Calibri Light"/>
        <family val="2"/>
      </rPr>
      <t>a</t>
    </r>
  </si>
  <si>
    <r>
      <rPr>
        <b/>
        <i/>
        <sz val="11"/>
        <color theme="1"/>
        <rFont val="Calibri"/>
        <family val="2"/>
      </rPr>
      <t>1+ρ</t>
    </r>
    <r>
      <rPr>
        <b/>
        <vertAlign val="subscript"/>
        <sz val="11"/>
        <color theme="1"/>
        <rFont val="Calibri Light"/>
        <family val="2"/>
      </rPr>
      <t>τ</t>
    </r>
    <r>
      <rPr>
        <b/>
        <i/>
        <vertAlign val="subscript"/>
        <sz val="11"/>
        <color theme="1"/>
        <rFont val="Calibri Light"/>
        <family val="2"/>
      </rPr>
      <t>a</t>
    </r>
  </si>
  <si>
    <r>
      <t>τ</t>
    </r>
    <r>
      <rPr>
        <b/>
        <vertAlign val="subscript"/>
        <sz val="12"/>
        <color theme="1"/>
        <rFont val="Century Gothic"/>
        <family val="2"/>
      </rPr>
      <t xml:space="preserve">a </t>
    </r>
    <r>
      <rPr>
        <b/>
        <sz val="10"/>
        <color theme="1"/>
        <rFont val="Century Gothic"/>
        <family val="2"/>
      </rPr>
      <t>massimo applicabile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</si>
  <si>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P,a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</si>
  <si>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nP,a</t>
    </r>
  </si>
  <si>
    <t>Categoria</t>
  </si>
  <si>
    <t>Tipo</t>
  </si>
  <si>
    <t>Smaltimento</t>
  </si>
  <si>
    <t>Intermedio</t>
  </si>
  <si>
    <t>Compostaggio</t>
  </si>
  <si>
    <t>Trattamento Meccanico Biologico</t>
  </si>
  <si>
    <t>Discarica</t>
  </si>
  <si>
    <t>Trattamento Meccanico</t>
  </si>
  <si>
    <t>Integrato Aerobico/Anaerobico</t>
  </si>
  <si>
    <t>Altro (specificare in nota)</t>
  </si>
  <si>
    <t>Piemonte</t>
  </si>
  <si>
    <t>Valle_dAosta</t>
  </si>
  <si>
    <t>Lombardia</t>
  </si>
  <si>
    <t>Trentino_Alto_Adige</t>
  </si>
  <si>
    <t>Veneto</t>
  </si>
  <si>
    <t>Friuli_Venezia_Giulia</t>
  </si>
  <si>
    <t>Liguria</t>
  </si>
  <si>
    <t>Emilia_Romagna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</si>
  <si>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</si>
  <si>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</si>
  <si>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</si>
  <si>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</si>
  <si>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</si>
  <si>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</si>
  <si>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</si>
  <si>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</si>
  <si>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</si>
  <si>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</si>
  <si>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</si>
  <si>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Aosta</t>
  </si>
  <si>
    <t>Torino</t>
  </si>
  <si>
    <t>Varese</t>
  </si>
  <si>
    <t>Bolzano</t>
  </si>
  <si>
    <t>Verona</t>
  </si>
  <si>
    <t>Gorizia</t>
  </si>
  <si>
    <t>Imperia</t>
  </si>
  <si>
    <t>Piacenza</t>
  </si>
  <si>
    <t>Massa_Carrara</t>
  </si>
  <si>
    <t>Perugia</t>
  </si>
  <si>
    <t>Pesaro e Urbino</t>
  </si>
  <si>
    <t>Viterbo</t>
  </si>
  <si>
    <t>L_Aquila</t>
  </si>
  <si>
    <t>Caserta</t>
  </si>
  <si>
    <t>Foggia</t>
  </si>
  <si>
    <t>Potenza</t>
  </si>
  <si>
    <t>Cosenza</t>
  </si>
  <si>
    <t>Trapani</t>
  </si>
  <si>
    <t>Sassari</t>
  </si>
  <si>
    <t>Vercelli</t>
  </si>
  <si>
    <t>Como</t>
  </si>
  <si>
    <t>Trento</t>
  </si>
  <si>
    <t>Vicenza</t>
  </si>
  <si>
    <t>Trieste</t>
  </si>
  <si>
    <t>Savona</t>
  </si>
  <si>
    <t>Parma</t>
  </si>
  <si>
    <t>Lucca</t>
  </si>
  <si>
    <t>Terni</t>
  </si>
  <si>
    <t>Ancona</t>
  </si>
  <si>
    <t>Rieti</t>
  </si>
  <si>
    <t>Teramo</t>
  </si>
  <si>
    <t>Isernia</t>
  </si>
  <si>
    <t>Benevento</t>
  </si>
  <si>
    <t>Bari</t>
  </si>
  <si>
    <t>Matera</t>
  </si>
  <si>
    <t>Catanzaro</t>
  </si>
  <si>
    <t>Palermo</t>
  </si>
  <si>
    <t>Nuoro</t>
  </si>
  <si>
    <t>Novara</t>
  </si>
  <si>
    <t>Sondrio</t>
  </si>
  <si>
    <t>Belluno</t>
  </si>
  <si>
    <t>Pordenone</t>
  </si>
  <si>
    <t>Genova</t>
  </si>
  <si>
    <t>Reggio_nell_Emilia</t>
  </si>
  <si>
    <t>Pistoia</t>
  </si>
  <si>
    <t>Macerata</t>
  </si>
  <si>
    <t>Roma</t>
  </si>
  <si>
    <t>Pescara</t>
  </si>
  <si>
    <t>Napoli</t>
  </si>
  <si>
    <t>Taranto</t>
  </si>
  <si>
    <t>Reggio_Calabria</t>
  </si>
  <si>
    <t>Messina</t>
  </si>
  <si>
    <t>Cagliari</t>
  </si>
  <si>
    <t>Cuneo</t>
  </si>
  <si>
    <t>Milano</t>
  </si>
  <si>
    <t>Treviso</t>
  </si>
  <si>
    <t>Udine</t>
  </si>
  <si>
    <t>La Spezia</t>
  </si>
  <si>
    <t>Modena</t>
  </si>
  <si>
    <t>Firenze</t>
  </si>
  <si>
    <t>Ascoli_Piceno</t>
  </si>
  <si>
    <t>Latina</t>
  </si>
  <si>
    <t>Chieti</t>
  </si>
  <si>
    <t>Avellino</t>
  </si>
  <si>
    <t>Brindisi</t>
  </si>
  <si>
    <t>Crotone</t>
  </si>
  <si>
    <t>Agrigento</t>
  </si>
  <si>
    <t>Oristano</t>
  </si>
  <si>
    <t>Asti</t>
  </si>
  <si>
    <t>Bergamo</t>
  </si>
  <si>
    <t>Venezia</t>
  </si>
  <si>
    <t>Bologna</t>
  </si>
  <si>
    <t>Livorno</t>
  </si>
  <si>
    <t>Fermo</t>
  </si>
  <si>
    <t>Frosinone</t>
  </si>
  <si>
    <t>Salerno</t>
  </si>
  <si>
    <t>Lecce</t>
  </si>
  <si>
    <t>Vibo_Valentia</t>
  </si>
  <si>
    <t>Caltanissetta</t>
  </si>
  <si>
    <t>Sud_Sardegna</t>
  </si>
  <si>
    <t>Alessandria</t>
  </si>
  <si>
    <t>Brescia</t>
  </si>
  <si>
    <t>Padova</t>
  </si>
  <si>
    <t>Ferrara</t>
  </si>
  <si>
    <t>Pisa</t>
  </si>
  <si>
    <t>Barletta_Andria_Trani</t>
  </si>
  <si>
    <t>Enna</t>
  </si>
  <si>
    <t>Biella</t>
  </si>
  <si>
    <t>Pavia</t>
  </si>
  <si>
    <t>Rovigo</t>
  </si>
  <si>
    <t>Ravenna</t>
  </si>
  <si>
    <t>Arezzo</t>
  </si>
  <si>
    <t>Catania</t>
  </si>
  <si>
    <t>Verbano-Cusio-Ossola</t>
  </si>
  <si>
    <t>Cremona</t>
  </si>
  <si>
    <t>Forlì_Cesena</t>
  </si>
  <si>
    <t>Siena</t>
  </si>
  <si>
    <t>Ragusa</t>
  </si>
  <si>
    <t>Mantova</t>
  </si>
  <si>
    <t>Rimini</t>
  </si>
  <si>
    <t>Grosseto</t>
  </si>
  <si>
    <t>Siracusa</t>
  </si>
  <si>
    <t>Lecco</t>
  </si>
  <si>
    <t>Prato</t>
  </si>
  <si>
    <t>Lodi</t>
  </si>
  <si>
    <t>Monza_e_della_Brianza</t>
  </si>
  <si>
    <r>
      <t xml:space="preserve">Altri costi   </t>
    </r>
    <r>
      <rPr>
        <i/>
        <sz val="11"/>
        <color theme="1"/>
        <rFont val="Century Gothic"/>
        <family val="2"/>
      </rPr>
      <t>CO</t>
    </r>
    <r>
      <rPr>
        <i/>
        <vertAlign val="subscript"/>
        <sz val="11"/>
        <color theme="1"/>
        <rFont val="Century Gothic"/>
        <family val="2"/>
      </rPr>
      <t>AL</t>
    </r>
  </si>
  <si>
    <t>Ragione Sociale</t>
  </si>
  <si>
    <t>Azienda speciale</t>
  </si>
  <si>
    <t>Azienda speciale consortile</t>
  </si>
  <si>
    <t>Consorzio</t>
  </si>
  <si>
    <t>Gestione in economia</t>
  </si>
  <si>
    <t>Società a responsabilità limitata (S.r.l.)</t>
  </si>
  <si>
    <t>Società consortile S.p.A.</t>
  </si>
  <si>
    <t>Società consortile S.r.l.</t>
  </si>
  <si>
    <t>Società cooperativa a r.l.</t>
  </si>
  <si>
    <t>Società in accomandita semplice (S.a.s.)</t>
  </si>
  <si>
    <t>Società in nome colletivo (S.n.c.)</t>
  </si>
  <si>
    <t>Società per azioni (S.p.A.)</t>
  </si>
  <si>
    <t>Altro</t>
  </si>
  <si>
    <t>Soggetto competente ai sensi del c. 7.2 del. 363/2021/R/rif 
(Regione o altro Ente dalla stessa individuato)</t>
  </si>
  <si>
    <t>CHECK</t>
  </si>
  <si>
    <r>
      <t xml:space="preserve">Quantità corrispondente ai flussi assoggettati a regolazione e provenienti da aree di prossimità rispetto agli impianti </t>
    </r>
    <r>
      <rPr>
        <i/>
        <sz val="11"/>
        <color theme="1"/>
        <rFont val="Century Gothic"/>
        <family val="2"/>
      </rPr>
      <t>q</t>
    </r>
    <r>
      <rPr>
        <i/>
        <vertAlign val="subscript"/>
        <sz val="11"/>
        <color theme="1"/>
        <rFont val="Century Gothic"/>
        <family val="2"/>
      </rPr>
      <t xml:space="preserve">P,a </t>
    </r>
    <r>
      <rPr>
        <i/>
        <sz val="11"/>
        <color theme="1"/>
        <rFont val="Century Gothic"/>
        <family val="2"/>
      </rPr>
      <t>[t/a]</t>
    </r>
    <r>
      <rPr>
        <sz val="11"/>
        <color theme="1"/>
        <rFont val="Century Gothic"/>
        <family val="2"/>
      </rPr>
      <t xml:space="preserve"> </t>
    </r>
  </si>
  <si>
    <r>
      <t xml:space="preserve">Quantità corrispondente ai flussi assoggettati a regolazione e provenienti da aree di non prossimità rispetto agli impianti  </t>
    </r>
    <r>
      <rPr>
        <i/>
        <sz val="11"/>
        <color theme="1"/>
        <rFont val="Century Gothic"/>
        <family val="2"/>
      </rPr>
      <t>q</t>
    </r>
    <r>
      <rPr>
        <i/>
        <vertAlign val="subscript"/>
        <sz val="11"/>
        <color theme="1"/>
        <rFont val="Century Gothic"/>
        <family val="2"/>
      </rPr>
      <t xml:space="preserve">np,a </t>
    </r>
    <r>
      <rPr>
        <i/>
        <sz val="11"/>
        <color theme="1"/>
        <rFont val="Century Gothic"/>
        <family val="2"/>
      </rPr>
      <t>[t/a]</t>
    </r>
  </si>
  <si>
    <r>
      <t>Incenerimento con recupero di energia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R1</t>
    </r>
  </si>
  <si>
    <r>
      <t>Incenerimento senza recupero di energia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D10</t>
    </r>
  </si>
  <si>
    <t>Foglio</t>
  </si>
  <si>
    <t>Breve descrizione dei contenuti</t>
  </si>
  <si>
    <t>LEGENDA</t>
  </si>
  <si>
    <t>formule</t>
  </si>
  <si>
    <t>Indice dei fogli, indicazioni per la compilazione e legenda celle di compilazione</t>
  </si>
  <si>
    <t>Anagrafica Impianto</t>
  </si>
  <si>
    <t>ModPEF_IMP</t>
  </si>
  <si>
    <t>Tipologia di impianti oggetto della compilazione</t>
  </si>
  <si>
    <t>Piano economico-finanziario dell'impianto</t>
  </si>
  <si>
    <t>Previsione Rifiuti totali trattati nell'impianto [t/a]</t>
  </si>
  <si>
    <t>Dettaglio flussi rifiuti urbani e da trattamento urbani</t>
  </si>
  <si>
    <t xml:space="preserve"> Rifiuti Urbani e da trattatamento Rifiuti Urbani [t/a]</t>
  </si>
  <si>
    <t xml:space="preserve"> Rifiuti Speciali*[t/a]</t>
  </si>
  <si>
    <t>minimo</t>
  </si>
  <si>
    <t>INTEGRATI</t>
  </si>
  <si>
    <t>NON INTEGRATI</t>
  </si>
  <si>
    <t>TUTTI MINIMI</t>
  </si>
  <si>
    <t>PARZIALMENTE MINIMI (MIN+AGG)</t>
  </si>
  <si>
    <t>INTEGRATI+MINIMI</t>
  </si>
  <si>
    <t>INTEGRATI+PARZIALMENTE MINIMO(MIN+AGG)</t>
  </si>
  <si>
    <t>MINIMI</t>
  </si>
  <si>
    <t>AGGIUNTIVI</t>
  </si>
  <si>
    <t>PARZIALMENTE MINIMI</t>
  </si>
  <si>
    <t>TOTALMENTE INTEGRATI</t>
  </si>
  <si>
    <t>INTEGRATI+AGGIUNTIVI</t>
  </si>
  <si>
    <t>NO REG</t>
  </si>
  <si>
    <t>REG IN TARI</t>
  </si>
  <si>
    <t>REG IN TARI+NO REG</t>
  </si>
  <si>
    <t>REG IN TARI+REG MODPEFIMP</t>
  </si>
  <si>
    <t>REG MODPEFIMP</t>
  </si>
  <si>
    <t>REG MODPEFIMP+NO REG</t>
  </si>
  <si>
    <t>REG IN TARI+REG MODPEFIMP+NO REG</t>
  </si>
  <si>
    <t>X</t>
  </si>
  <si>
    <t>Incenerimento con recupero di energia R1</t>
  </si>
  <si>
    <t>Incenerimento senza recupero di energia D10</t>
  </si>
  <si>
    <t>IMPIANTI INTERMEDI DA CUI PROVENGANO FLUSSI IN ENTRATA A IMPIANTI MINIMI</t>
  </si>
  <si>
    <t>Totale previsione Rifiuti Urbani e da trattatamento Rifiuti Urbani [t/a]</t>
  </si>
  <si>
    <t>Impianti Integrati e in parte minimi</t>
  </si>
  <si>
    <t>Impianti Integrati, in parte minimi e in parte aggiuntivi</t>
  </si>
  <si>
    <t>Impianti Minimi</t>
  </si>
  <si>
    <t>Impianti in parte minimi e in parte aggiuntivi</t>
  </si>
  <si>
    <t>Se il valore restituisce "FALSO" controllare che le somme della riga 13 coincidano con la somma della riga 7</t>
  </si>
  <si>
    <r>
      <t>di cui quantità corrispondente ai flussi assoggettati a regolazione e provenienti da aree di prossimità rispetto agli impianti q</t>
    </r>
    <r>
      <rPr>
        <i/>
        <vertAlign val="subscript"/>
        <sz val="10"/>
        <color theme="1"/>
        <rFont val="Century Gothic"/>
        <family val="2"/>
      </rPr>
      <t>P,a</t>
    </r>
    <r>
      <rPr>
        <i/>
        <sz val="10"/>
        <color theme="1"/>
        <rFont val="Century Gothic"/>
        <family val="2"/>
      </rPr>
      <t xml:space="preserve"> [t/a] </t>
    </r>
  </si>
  <si>
    <t>PEF Impianti di chiusura del ciclo "minimi", "minimi in parte" e impianti "intermedi" da cui provengono flussi indicati come in ingresso a impianti di chiusura del ciclo minimi - 2022-2025</t>
  </si>
  <si>
    <r>
      <t>VRI</t>
    </r>
    <r>
      <rPr>
        <b/>
        <vertAlign val="subscript"/>
        <sz val="11"/>
        <color theme="1"/>
        <rFont val="Century Gothic"/>
        <family val="2"/>
      </rPr>
      <t>a</t>
    </r>
    <r>
      <rPr>
        <b/>
        <sz val="11"/>
        <color theme="1"/>
        <rFont val="Century Gothic"/>
        <family val="2"/>
      </rPr>
      <t xml:space="preserve">  ricalcolato su τ</t>
    </r>
    <r>
      <rPr>
        <b/>
        <vertAlign val="subscript"/>
        <sz val="11"/>
        <color theme="1"/>
        <rFont val="Century Gothic"/>
        <family val="2"/>
      </rPr>
      <t>a</t>
    </r>
    <r>
      <rPr>
        <b/>
        <sz val="11"/>
        <color theme="1"/>
        <rFont val="Century Gothic"/>
        <family val="2"/>
      </rPr>
      <t xml:space="preserve"> massimo applicabile</t>
    </r>
  </si>
  <si>
    <r>
      <t>di cui quantità corrispondente ai flussi assoggettati a regolazione e provenienti da aree di non prossimità rispetto agli impianti  q</t>
    </r>
    <r>
      <rPr>
        <i/>
        <vertAlign val="subscript"/>
        <sz val="10"/>
        <rFont val="Century Gothic"/>
        <family val="2"/>
      </rPr>
      <t>np,a</t>
    </r>
    <r>
      <rPr>
        <i/>
        <sz val="10"/>
        <rFont val="Century Gothic"/>
        <family val="2"/>
      </rPr>
      <t xml:space="preserve"> [t/a]</t>
    </r>
  </si>
  <si>
    <t>Previsione flussi di rifiuti in uscita conferiti ad impianti non classificati come "minimi" [t/a]</t>
  </si>
  <si>
    <t xml:space="preserve"> Rifiuti Urbani e da trattatamento Rifiuti Urbani  [t/a]</t>
  </si>
  <si>
    <t>Previsione Rifiuti urbani o da trattamento urbani in ingresso all'impianto intermedio</t>
  </si>
  <si>
    <r>
      <t xml:space="preserve">Previsione quantitativi rifiuti </t>
    </r>
    <r>
      <rPr>
        <b/>
        <i/>
        <sz val="11"/>
        <rFont val="Century Gothic"/>
        <family val="2"/>
      </rPr>
      <t>in uscita dagli impianti intermedi</t>
    </r>
  </si>
  <si>
    <t>Totale previsione rifiuti in uscita dall'impianto [t/a]</t>
  </si>
  <si>
    <r>
      <t xml:space="preserve">COSTI OPERATIVI </t>
    </r>
    <r>
      <rPr>
        <sz val="12"/>
        <color theme="1"/>
        <rFont val="Century Gothic"/>
        <family val="2"/>
      </rPr>
      <t>al netto delle decurtazioni di cui al c. 7.3 MTR-2</t>
    </r>
  </si>
  <si>
    <t>Informazioni relative alla denominazione, alla localizzazione, alla tipologia e al gestore dell'impianto, nonché indicazione relativa al soggetto competente</t>
  </si>
  <si>
    <t>Informazioni relative ai flussi trattati dagli impianti con dettaglio dei flussi soggetti a regolazione</t>
  </si>
  <si>
    <t>Previsione rifiuti totali trattati dall'impianto</t>
  </si>
  <si>
    <t>Previsione dei flussi di rifiuti urbani e da trattamento urbani classificabili come "integrati" [t/a]</t>
  </si>
  <si>
    <t>Previsione dei flussi di rifiuti urbani calssificabili come "aggiuntivi"  [t/a]</t>
  </si>
  <si>
    <t>Previsione dei flussi di rifiuti urbani e da trattamento urbani classificabili come "minimi"  [t/a]</t>
  </si>
  <si>
    <t>Previsione flussi di rifiuti in uscita conferiti ad impianti classificati come "minimi" [t/a]</t>
  </si>
  <si>
    <r>
      <t>Vincolo ai Ricavi dell'Impianto, VRI</t>
    </r>
    <r>
      <rPr>
        <b/>
        <vertAlign val="subscript"/>
        <sz val="11"/>
        <color theme="1"/>
        <rFont val="Century Gothic"/>
        <family val="2"/>
      </rPr>
      <t>a</t>
    </r>
  </si>
  <si>
    <r>
      <t xml:space="preserve">Quantità totale corrispondente ai flussi assoggettati a regolazione </t>
    </r>
    <r>
      <rPr>
        <b/>
        <i/>
        <sz val="11"/>
        <color theme="1"/>
        <rFont val="Century Gothic"/>
        <family val="2"/>
      </rPr>
      <t>q</t>
    </r>
    <r>
      <rPr>
        <b/>
        <i/>
        <vertAlign val="subscript"/>
        <sz val="11"/>
        <color theme="1"/>
        <rFont val="Century Gothic"/>
        <family val="2"/>
      </rPr>
      <t>min,a</t>
    </r>
    <r>
      <rPr>
        <b/>
        <sz val="11"/>
        <color theme="1"/>
        <rFont val="Century Gothic"/>
        <family val="2"/>
      </rPr>
      <t>[t/a]</t>
    </r>
  </si>
  <si>
    <t>IMPIANTI DI RECUPERO O SMALTIMENTO</t>
  </si>
  <si>
    <t>di cui assoggettati a regolazione per la quota corrispondente all'incidenza dei flussi in ingresso a impianti di chiusura del ciclo minimi  sulla quantità totale trattata  [t/a]</t>
  </si>
  <si>
    <r>
      <t>Rinunce</t>
    </r>
    <r>
      <rPr>
        <i/>
        <sz val="11"/>
        <rFont val="Century Gothic"/>
        <family val="2"/>
      </rPr>
      <t xml:space="preserve"> (ex c. 5.6 delibera 363/2019/R/rif)</t>
    </r>
  </si>
  <si>
    <t xml:space="preserve"> </t>
  </si>
  <si>
    <t>Totale previsione Rifiuti in ingresso all'impianto intermedio [t/a]</t>
  </si>
  <si>
    <r>
      <t>VRI</t>
    </r>
    <r>
      <rPr>
        <b/>
        <vertAlign val="subscript"/>
        <sz val="11"/>
        <color theme="1"/>
        <rFont val="Century Gothic"/>
        <family val="2"/>
      </rPr>
      <t>a</t>
    </r>
    <r>
      <rPr>
        <b/>
        <sz val="11"/>
        <color theme="1"/>
        <rFont val="Century Gothic"/>
        <family val="2"/>
      </rPr>
      <t xml:space="preserve"> post rinunce</t>
    </r>
  </si>
  <si>
    <r>
      <t xml:space="preserve">La compilazione del presente file è destinata alle seguenti tipologie di impianti:
</t>
    </r>
    <r>
      <rPr>
        <b/>
        <sz val="11"/>
        <color theme="1"/>
        <rFont val="Century Gothic"/>
        <family val="2"/>
      </rPr>
      <t>impianti MINIMI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MINIMI IN PARTE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INTERMEDI da cui provengono flussi in entrata a impianti minimi</t>
    </r>
    <r>
      <rPr>
        <sz val="11"/>
        <color theme="1"/>
        <rFont val="Century Gothic"/>
        <family val="2"/>
      </rPr>
      <t xml:space="preserve">
</t>
    </r>
  </si>
  <si>
    <t xml:space="preserve"> FLUSSI DA PROGRAMMAZIONE</t>
  </si>
  <si>
    <t>Flussi da programmazione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</si>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</sst>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  <numFmt numFmtId="167" formatCode="0.0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8"/>
      <color theme="3" tint="-0.499984740745262"/>
      <name val="Century Gothic"/>
      <family val="2"/>
    </font>
    <font>
      <sz val="11"/>
      <color theme="1"/>
      <name val="Century Gothic"/>
      <family val="2"/>
    </font>
    <font>
      <b/>
      <sz val="12"/>
      <color theme="3" tint="-0.499984740745262"/>
      <name val="Century Gothic"/>
      <family val="2"/>
    </font>
    <font>
      <u/>
      <sz val="18"/>
      <color theme="1"/>
      <name val="Century Gothic"/>
      <family val="2"/>
    </font>
    <font>
      <u/>
      <sz val="12"/>
      <name val="Century Gothic"/>
      <family val="2"/>
    </font>
    <font>
      <u/>
      <sz val="12"/>
      <color indexed="8"/>
      <name val="Century Gothic"/>
      <family val="2"/>
    </font>
    <font>
      <u/>
      <sz val="12"/>
      <color theme="1"/>
      <name val="Century Gothic"/>
      <family val="2"/>
    </font>
    <font>
      <u/>
      <sz val="12"/>
      <color indexed="1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FF0000"/>
      <name val="Century Gothic"/>
      <family val="2"/>
    </font>
    <font>
      <i/>
      <sz val="11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name val="Century Gothic"/>
      <family val="2"/>
    </font>
    <font>
      <b/>
      <sz val="12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i/>
      <vertAlign val="subscript"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vertAlign val="superscript"/>
      <sz val="11"/>
      <color theme="1"/>
      <name val="Century Gothic"/>
      <family val="2"/>
    </font>
    <font>
      <sz val="11"/>
      <name val="Century Gothic"/>
      <family val="2"/>
    </font>
    <font>
      <b/>
      <i/>
      <sz val="11"/>
      <name val="Century Gothic"/>
      <family val="2"/>
    </font>
    <font>
      <b/>
      <i/>
      <vertAlign val="subscript"/>
      <sz val="11"/>
      <color theme="1"/>
      <name val="Century Gothic"/>
      <family val="2"/>
    </font>
    <font>
      <b/>
      <vertAlign val="subscript"/>
      <sz val="11"/>
      <color theme="1"/>
      <name val="Century Gothic"/>
      <family val="2"/>
    </font>
    <font>
      <sz val="12"/>
      <name val="Century Gothic"/>
      <family val="2"/>
    </font>
    <font>
      <sz val="16"/>
      <color theme="1"/>
      <name val="Century Gothic"/>
      <family val="2"/>
    </font>
    <font>
      <vertAlign val="subscript"/>
      <sz val="11"/>
      <color theme="1"/>
      <name val="Century Gothic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1"/>
      <color theme="1"/>
      <name val="Calibri"/>
      <family val="2"/>
    </font>
    <font>
      <b/>
      <vertAlign val="subscript"/>
      <sz val="11"/>
      <color theme="1"/>
      <name val="Calibri Light"/>
      <family val="2"/>
    </font>
    <font>
      <b/>
      <i/>
      <vertAlign val="subscript"/>
      <sz val="11"/>
      <color theme="1"/>
      <name val="Calibri Light"/>
      <family val="2"/>
    </font>
    <font>
      <i/>
      <sz val="12"/>
      <color rgb="FFFF0000"/>
      <name val="Century Gothic"/>
      <family val="2"/>
    </font>
    <font>
      <b/>
      <sz val="11"/>
      <color rgb="FF0070C0"/>
      <name val="Century Gothic"/>
      <family val="2"/>
    </font>
    <font>
      <sz val="9"/>
      <color rgb="FF000000"/>
      <name val="Calibri"/>
      <family val="2"/>
    </font>
    <font>
      <i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b/>
      <sz val="11"/>
      <name val="Century Gothic"/>
      <family val="2"/>
    </font>
    <font>
      <b/>
      <sz val="12"/>
      <color rgb="FF0070C0"/>
      <name val="Century Gothic"/>
      <family val="2"/>
    </font>
    <font>
      <b/>
      <sz val="11"/>
      <color rgb="FF0070C0"/>
      <name val="Calibri"/>
      <family val="2"/>
      <scheme val="minor"/>
    </font>
    <font>
      <b/>
      <sz val="16"/>
      <color theme="1"/>
      <name val="Century Gothic"/>
      <family val="2"/>
    </font>
    <font>
      <sz val="11"/>
      <color theme="0"/>
      <name val="Century Gothic"/>
      <family val="2"/>
    </font>
    <font>
      <sz val="11"/>
      <name val="Calibri"/>
      <family val="2"/>
      <scheme val="minor"/>
    </font>
    <font>
      <i/>
      <sz val="10"/>
      <name val="Century Gothic"/>
      <family val="2"/>
    </font>
    <font>
      <i/>
      <vertAlign val="subscript"/>
      <sz val="10"/>
      <color theme="1"/>
      <name val="Century Gothic"/>
      <family val="2"/>
    </font>
    <font>
      <i/>
      <vertAlign val="subscript"/>
      <sz val="10"/>
      <name val="Century Gothic"/>
      <family val="2"/>
    </font>
    <font>
      <b/>
      <u/>
      <sz val="12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2A7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bgColor auto="1"/>
      </patternFill>
    </fill>
    <fill>
      <patternFill patternType="solid">
        <fgColor theme="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3" fontId="10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20" fillId="2" borderId="0" xfId="0" applyFont="1" applyFill="1"/>
    <xf numFmtId="0" fontId="21" fillId="2" borderId="7" xfId="0" applyFont="1" applyFill="1" applyBorder="1"/>
    <xf numFmtId="0" fontId="21" fillId="2" borderId="0" xfId="0" applyFont="1" applyFill="1"/>
    <xf numFmtId="0" fontId="22" fillId="2" borderId="0" xfId="0" applyFont="1" applyFill="1" applyAlignment="1">
      <alignment vertical="center" wrapText="1"/>
    </xf>
    <xf numFmtId="0" fontId="23" fillId="2" borderId="0" xfId="0" applyFont="1" applyFill="1"/>
    <xf numFmtId="0" fontId="24" fillId="2" borderId="0" xfId="0" applyFont="1" applyFill="1"/>
    <xf numFmtId="0" fontId="6" fillId="2" borderId="0" xfId="0" applyFont="1" applyFill="1" applyAlignment="1">
      <alignment horizontal="center"/>
    </xf>
    <xf numFmtId="164" fontId="12" fillId="4" borderId="8" xfId="1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wrapText="1"/>
    </xf>
    <xf numFmtId="49" fontId="18" fillId="6" borderId="1" xfId="1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49" fontId="18" fillId="6" borderId="1" xfId="1" applyNumberFormat="1" applyFont="1" applyFill="1" applyBorder="1" applyAlignment="1">
      <alignment horizontal="center" vertical="center"/>
    </xf>
    <xf numFmtId="49" fontId="18" fillId="6" borderId="3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164" fontId="17" fillId="0" borderId="9" xfId="1" applyNumberFormat="1" applyFont="1" applyFill="1" applyBorder="1" applyAlignment="1" applyProtection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164" fontId="17" fillId="0" borderId="12" xfId="1" applyNumberFormat="1" applyFont="1" applyFill="1" applyBorder="1" applyAlignment="1" applyProtection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164" fontId="17" fillId="0" borderId="6" xfId="1" applyNumberFormat="1" applyFont="1" applyFill="1" applyBorder="1" applyAlignment="1" applyProtection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4" fontId="5" fillId="0" borderId="8" xfId="1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28" fillId="2" borderId="9" xfId="1" applyNumberFormat="1" applyFont="1" applyFill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164" fontId="5" fillId="0" borderId="9" xfId="1" applyNumberFormat="1" applyFont="1" applyFill="1" applyBorder="1" applyAlignment="1" applyProtection="1">
      <alignment vertical="center"/>
    </xf>
    <xf numFmtId="0" fontId="5" fillId="5" borderId="12" xfId="0" applyFont="1" applyFill="1" applyBorder="1" applyAlignment="1">
      <alignment vertical="center"/>
    </xf>
    <xf numFmtId="164" fontId="5" fillId="5" borderId="12" xfId="1" applyNumberFormat="1" applyFont="1" applyFill="1" applyBorder="1" applyAlignment="1" applyProtection="1">
      <alignment vertical="center"/>
    </xf>
    <xf numFmtId="164" fontId="5" fillId="0" borderId="12" xfId="1" quotePrefix="1" applyNumberFormat="1" applyFont="1" applyFill="1" applyBorder="1" applyAlignment="1" applyProtection="1">
      <alignment vertical="center"/>
    </xf>
    <xf numFmtId="0" fontId="5" fillId="0" borderId="12" xfId="0" applyFont="1" applyBorder="1" applyAlignment="1">
      <alignment vertical="center"/>
    </xf>
    <xf numFmtId="164" fontId="5" fillId="0" borderId="12" xfId="1" applyNumberFormat="1" applyFont="1" applyFill="1" applyBorder="1" applyAlignment="1" applyProtection="1">
      <alignment vertical="center"/>
    </xf>
    <xf numFmtId="0" fontId="5" fillId="0" borderId="6" xfId="0" applyFont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164" fontId="12" fillId="8" borderId="10" xfId="1" applyNumberFormat="1" applyFont="1" applyFill="1" applyBorder="1" applyAlignment="1" applyProtection="1">
      <alignment vertical="center"/>
    </xf>
    <xf numFmtId="0" fontId="5" fillId="2" borderId="14" xfId="0" applyFont="1" applyFill="1" applyBorder="1"/>
    <xf numFmtId="165" fontId="12" fillId="6" borderId="1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164" fontId="12" fillId="4" borderId="9" xfId="0" applyNumberFormat="1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horizontal="right"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5" fillId="0" borderId="16" xfId="1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>
      <alignment vertical="center"/>
    </xf>
    <xf numFmtId="0" fontId="32" fillId="2" borderId="7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14" fillId="2" borderId="14" xfId="0" applyFont="1" applyFill="1" applyBorder="1"/>
    <xf numFmtId="164" fontId="5" fillId="4" borderId="1" xfId="1" applyNumberFormat="1" applyFont="1" applyFill="1" applyBorder="1" applyAlignment="1" applyProtection="1">
      <alignment vertical="center"/>
    </xf>
    <xf numFmtId="164" fontId="28" fillId="4" borderId="15" xfId="1" applyNumberFormat="1" applyFont="1" applyFill="1" applyBorder="1" applyAlignment="1" applyProtection="1">
      <alignment vertical="center"/>
    </xf>
    <xf numFmtId="166" fontId="5" fillId="4" borderId="1" xfId="1" applyNumberFormat="1" applyFont="1" applyFill="1" applyBorder="1" applyAlignment="1" applyProtection="1">
      <alignment vertical="center"/>
    </xf>
    <xf numFmtId="166" fontId="5" fillId="4" borderId="10" xfId="1" applyNumberFormat="1" applyFont="1" applyFill="1" applyBorder="1" applyAlignment="1" applyProtection="1">
      <alignment vertical="center"/>
    </xf>
    <xf numFmtId="166" fontId="5" fillId="4" borderId="17" xfId="1" applyNumberFormat="1" applyFont="1" applyFill="1" applyBorder="1" applyAlignment="1" applyProtection="1">
      <alignment vertical="center"/>
    </xf>
    <xf numFmtId="166" fontId="12" fillId="4" borderId="1" xfId="1" applyNumberFormat="1" applyFont="1" applyFill="1" applyBorder="1" applyAlignment="1" applyProtection="1">
      <alignment vertical="center"/>
    </xf>
    <xf numFmtId="10" fontId="5" fillId="4" borderId="9" xfId="0" applyNumberFormat="1" applyFont="1" applyFill="1" applyBorder="1" applyAlignment="1">
      <alignment vertical="center"/>
    </xf>
    <xf numFmtId="10" fontId="5" fillId="4" borderId="18" xfId="0" applyNumberFormat="1" applyFont="1" applyFill="1" applyBorder="1" applyAlignment="1">
      <alignment vertical="center"/>
    </xf>
    <xf numFmtId="10" fontId="5" fillId="0" borderId="15" xfId="2" applyNumberFormat="1" applyFont="1" applyFill="1" applyBorder="1" applyAlignment="1" applyProtection="1">
      <alignment vertical="center"/>
    </xf>
    <xf numFmtId="10" fontId="12" fillId="4" borderId="12" xfId="0" applyNumberFormat="1" applyFont="1" applyFill="1" applyBorder="1" applyAlignment="1">
      <alignment vertical="center"/>
    </xf>
    <xf numFmtId="167" fontId="12" fillId="4" borderId="10" xfId="0" applyNumberFormat="1" applyFont="1" applyFill="1" applyBorder="1" applyAlignment="1">
      <alignment vertical="center"/>
    </xf>
    <xf numFmtId="165" fontId="5" fillId="6" borderId="4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5" fillId="6" borderId="8" xfId="0" applyNumberFormat="1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8" fillId="2" borderId="0" xfId="0" applyFont="1" applyFill="1"/>
    <xf numFmtId="0" fontId="2" fillId="0" borderId="0" xfId="0" applyFont="1"/>
    <xf numFmtId="0" fontId="43" fillId="2" borderId="1" xfId="0" applyFont="1" applyFill="1" applyBorder="1" applyAlignment="1">
      <alignment horizontal="left" wrapText="1"/>
    </xf>
    <xf numFmtId="0" fontId="43" fillId="2" borderId="1" xfId="0" applyFont="1" applyFill="1" applyBorder="1" applyAlignment="1">
      <alignment horizontal="left" vertical="center" wrapText="1"/>
    </xf>
    <xf numFmtId="164" fontId="12" fillId="5" borderId="1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5" fillId="2" borderId="0" xfId="1" applyNumberFormat="1" applyFont="1" applyFill="1"/>
    <xf numFmtId="164" fontId="20" fillId="2" borderId="0" xfId="1" applyNumberFormat="1" applyFont="1" applyFill="1"/>
    <xf numFmtId="164" fontId="12" fillId="4" borderId="1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166" fontId="42" fillId="4" borderId="9" xfId="1" applyNumberFormat="1" applyFont="1" applyFill="1" applyBorder="1" applyAlignment="1" applyProtection="1">
      <alignment vertical="center"/>
    </xf>
    <xf numFmtId="166" fontId="42" fillId="4" borderId="8" xfId="1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wrapText="1"/>
    </xf>
    <xf numFmtId="0" fontId="42" fillId="2" borderId="0" xfId="0" applyFont="1" applyFill="1" applyAlignment="1">
      <alignment horizontal="center" vertical="center" wrapText="1"/>
    </xf>
    <xf numFmtId="0" fontId="33" fillId="2" borderId="19" xfId="0" applyFont="1" applyFill="1" applyBorder="1" applyAlignment="1">
      <alignment horizontal="left" vertical="center"/>
    </xf>
    <xf numFmtId="0" fontId="49" fillId="2" borderId="19" xfId="0" applyFont="1" applyFill="1" applyBorder="1" applyAlignment="1">
      <alignment horizontal="left" vertical="center"/>
    </xf>
    <xf numFmtId="0" fontId="33" fillId="2" borderId="19" xfId="0" applyFont="1" applyFill="1" applyBorder="1"/>
    <xf numFmtId="0" fontId="5" fillId="2" borderId="20" xfId="0" applyFont="1" applyFill="1" applyBorder="1" applyAlignment="1">
      <alignment vertical="center" wrapText="1"/>
    </xf>
    <xf numFmtId="0" fontId="12" fillId="2" borderId="0" xfId="0" applyFont="1" applyFill="1"/>
    <xf numFmtId="164" fontId="13" fillId="14" borderId="20" xfId="1" applyNumberFormat="1" applyFont="1" applyFill="1" applyBorder="1"/>
    <xf numFmtId="0" fontId="5" fillId="2" borderId="20" xfId="0" applyFont="1" applyFill="1" applyBorder="1"/>
    <xf numFmtId="164" fontId="15" fillId="2" borderId="25" xfId="1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0" xfId="0" applyFont="1" applyFill="1" applyBorder="1"/>
    <xf numFmtId="0" fontId="0" fillId="12" borderId="0" xfId="0" applyFill="1"/>
    <xf numFmtId="0" fontId="0" fillId="10" borderId="0" xfId="0" applyFill="1"/>
    <xf numFmtId="0" fontId="45" fillId="0" borderId="0" xfId="0" applyFont="1"/>
    <xf numFmtId="0" fontId="51" fillId="0" borderId="0" xfId="0" applyFont="1"/>
    <xf numFmtId="164" fontId="46" fillId="2" borderId="28" xfId="1" applyNumberFormat="1" applyFont="1" applyFill="1" applyBorder="1" applyAlignment="1">
      <alignment vertical="center"/>
    </xf>
    <xf numFmtId="0" fontId="12" fillId="2" borderId="20" xfId="0" applyFont="1" applyFill="1" applyBorder="1" applyAlignment="1">
      <alignment horizontal="right" vertical="center"/>
    </xf>
    <xf numFmtId="0" fontId="5" fillId="12" borderId="30" xfId="0" applyFont="1" applyFill="1" applyBorder="1" applyAlignment="1">
      <alignment vertical="center"/>
    </xf>
    <xf numFmtId="0" fontId="5" fillId="12" borderId="26" xfId="0" applyFont="1" applyFill="1" applyBorder="1" applyAlignment="1">
      <alignment vertical="center"/>
    </xf>
    <xf numFmtId="0" fontId="5" fillId="12" borderId="21" xfId="0" applyFont="1" applyFill="1" applyBorder="1" applyAlignment="1">
      <alignment vertical="center"/>
    </xf>
    <xf numFmtId="0" fontId="5" fillId="12" borderId="20" xfId="0" applyFont="1" applyFill="1" applyBorder="1" applyAlignment="1">
      <alignment vertical="center"/>
    </xf>
    <xf numFmtId="0" fontId="12" fillId="4" borderId="29" xfId="0" applyFont="1" applyFill="1" applyBorder="1" applyAlignment="1">
      <alignment horizontal="right" vertical="center"/>
    </xf>
    <xf numFmtId="0" fontId="12" fillId="4" borderId="31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13" fillId="3" borderId="20" xfId="0" applyFont="1" applyFill="1" applyBorder="1" applyAlignment="1" applyProtection="1">
      <alignment horizontal="left" vertical="center"/>
      <protection locked="0"/>
    </xf>
    <xf numFmtId="0" fontId="5" fillId="4" borderId="26" xfId="0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right" vertical="center"/>
    </xf>
    <xf numFmtId="0" fontId="13" fillId="3" borderId="32" xfId="0" applyFont="1" applyFill="1" applyBorder="1" applyAlignment="1" applyProtection="1">
      <alignment horizontal="left" vertical="center"/>
      <protection locked="0"/>
    </xf>
    <xf numFmtId="0" fontId="13" fillId="2" borderId="32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2" fillId="4" borderId="30" xfId="0" applyFont="1" applyFill="1" applyBorder="1" applyAlignment="1">
      <alignment horizontal="right" vertical="center"/>
    </xf>
    <xf numFmtId="0" fontId="5" fillId="2" borderId="27" xfId="0" quotePrefix="1" applyFont="1" applyFill="1" applyBorder="1" applyAlignment="1" applyProtection="1">
      <alignment vertical="center"/>
      <protection locked="0"/>
    </xf>
    <xf numFmtId="0" fontId="5" fillId="2" borderId="32" xfId="0" quotePrefix="1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33" fillId="2" borderId="0" xfId="0" applyFont="1" applyFill="1" applyBorder="1"/>
    <xf numFmtId="0" fontId="14" fillId="2" borderId="0" xfId="0" applyFont="1" applyFill="1" applyAlignment="1">
      <alignment vertical="center"/>
    </xf>
    <xf numFmtId="0" fontId="18" fillId="2" borderId="13" xfId="0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horizontal="right" vertical="center"/>
    </xf>
    <xf numFmtId="165" fontId="5" fillId="2" borderId="13" xfId="0" applyNumberFormat="1" applyFont="1" applyFill="1" applyBorder="1" applyAlignment="1">
      <alignment horizontal="right" vertical="center"/>
    </xf>
    <xf numFmtId="165" fontId="26" fillId="6" borderId="1" xfId="0" applyNumberFormat="1" applyFont="1" applyFill="1" applyBorder="1" applyAlignment="1">
      <alignment horizontal="right" vertical="center"/>
    </xf>
    <xf numFmtId="165" fontId="26" fillId="2" borderId="13" xfId="0" applyNumberFormat="1" applyFont="1" applyFill="1" applyBorder="1" applyAlignment="1">
      <alignment horizontal="right" vertical="center"/>
    </xf>
    <xf numFmtId="165" fontId="26" fillId="2" borderId="0" xfId="0" applyNumberFormat="1" applyFont="1" applyFill="1" applyAlignment="1">
      <alignment horizontal="right" vertical="center"/>
    </xf>
    <xf numFmtId="166" fontId="12" fillId="4" borderId="1" xfId="1" applyNumberFormat="1" applyFont="1" applyFill="1" applyBorder="1" applyAlignment="1" applyProtection="1">
      <alignment horizontal="right" vertical="center"/>
    </xf>
    <xf numFmtId="164" fontId="12" fillId="4" borderId="1" xfId="1" applyNumberFormat="1" applyFont="1" applyFill="1" applyBorder="1" applyAlignment="1" applyProtection="1">
      <alignment horizontal="right" vertical="center"/>
    </xf>
    <xf numFmtId="0" fontId="41" fillId="2" borderId="0" xfId="0" applyFont="1" applyFill="1" applyAlignment="1">
      <alignment vertical="center"/>
    </xf>
    <xf numFmtId="167" fontId="47" fillId="2" borderId="0" xfId="0" applyNumberFormat="1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vertical="center"/>
    </xf>
    <xf numFmtId="164" fontId="12" fillId="2" borderId="5" xfId="1" applyNumberFormat="1" applyFont="1" applyFill="1" applyBorder="1" applyAlignment="1">
      <alignment vertical="center"/>
    </xf>
    <xf numFmtId="164" fontId="12" fillId="4" borderId="5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right" vertical="center"/>
    </xf>
    <xf numFmtId="164" fontId="5" fillId="7" borderId="1" xfId="1" applyNumberFormat="1" applyFont="1" applyFill="1" applyBorder="1" applyAlignment="1">
      <alignment vertical="center"/>
    </xf>
    <xf numFmtId="164" fontId="46" fillId="4" borderId="1" xfId="1" applyNumberFormat="1" applyFont="1" applyFill="1" applyBorder="1" applyAlignment="1" applyProtection="1">
      <alignment vertical="center"/>
    </xf>
    <xf numFmtId="164" fontId="28" fillId="12" borderId="9" xfId="1" applyNumberFormat="1" applyFont="1" applyFill="1" applyBorder="1" applyAlignment="1" applyProtection="1">
      <alignment vertical="center" wrapText="1"/>
    </xf>
    <xf numFmtId="0" fontId="50" fillId="11" borderId="22" xfId="0" applyFont="1" applyFill="1" applyBorder="1" applyAlignment="1">
      <alignment vertical="center"/>
    </xf>
    <xf numFmtId="0" fontId="50" fillId="13" borderId="38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 wrapText="1"/>
    </xf>
    <xf numFmtId="0" fontId="12" fillId="12" borderId="40" xfId="0" applyFont="1" applyFill="1" applyBorder="1"/>
    <xf numFmtId="0" fontId="12" fillId="12" borderId="39" xfId="0" applyFont="1" applyFill="1" applyBorder="1"/>
    <xf numFmtId="49" fontId="50" fillId="6" borderId="41" xfId="1" applyNumberFormat="1" applyFont="1" applyFill="1" applyBorder="1" applyAlignment="1">
      <alignment horizontal="left" vertical="center"/>
    </xf>
    <xf numFmtId="164" fontId="5" fillId="2" borderId="15" xfId="1" applyNumberFormat="1" applyFont="1" applyFill="1" applyBorder="1" applyAlignment="1" applyProtection="1">
      <alignment vertical="center"/>
    </xf>
    <xf numFmtId="0" fontId="55" fillId="2" borderId="0" xfId="0" applyFont="1" applyFill="1" applyAlignment="1">
      <alignment horizontal="left" vertical="center"/>
    </xf>
    <xf numFmtId="164" fontId="15" fillId="9" borderId="25" xfId="1" applyNumberFormat="1" applyFont="1" applyFill="1" applyBorder="1" applyAlignment="1">
      <alignment vertical="center"/>
    </xf>
    <xf numFmtId="165" fontId="5" fillId="2" borderId="6" xfId="0" applyNumberFormat="1" applyFont="1" applyFill="1" applyBorder="1" applyAlignment="1">
      <alignment horizontal="right" vertical="center"/>
    </xf>
    <xf numFmtId="0" fontId="15" fillId="0" borderId="12" xfId="0" quotePrefix="1" applyFont="1" applyBorder="1" applyAlignment="1">
      <alignment vertical="center"/>
    </xf>
    <xf numFmtId="0" fontId="15" fillId="2" borderId="12" xfId="0" quotePrefix="1" applyFont="1" applyFill="1" applyBorder="1" applyAlignment="1">
      <alignment vertical="center"/>
    </xf>
    <xf numFmtId="0" fontId="42" fillId="2" borderId="0" xfId="0" applyFont="1" applyFill="1" applyAlignment="1">
      <alignment horizontal="center" vertical="center" wrapText="1"/>
    </xf>
    <xf numFmtId="0" fontId="5" fillId="15" borderId="20" xfId="0" applyFont="1" applyFill="1" applyBorder="1"/>
    <xf numFmtId="49" fontId="12" fillId="5" borderId="1" xfId="1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2" fillId="12" borderId="20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 wrapText="1"/>
    </xf>
    <xf numFmtId="0" fontId="15" fillId="4" borderId="30" xfId="0" applyFont="1" applyFill="1" applyBorder="1" applyAlignment="1">
      <alignment horizontal="right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right" vertical="center"/>
    </xf>
    <xf numFmtId="0" fontId="12" fillId="4" borderId="30" xfId="0" applyFont="1" applyFill="1" applyBorder="1" applyAlignment="1">
      <alignment horizontal="right" vertical="center"/>
    </xf>
    <xf numFmtId="0" fontId="18" fillId="4" borderId="26" xfId="0" applyFont="1" applyFill="1" applyBorder="1" applyAlignment="1">
      <alignment horizontal="right" vertical="center"/>
    </xf>
    <xf numFmtId="0" fontId="18" fillId="4" borderId="21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164" fontId="12" fillId="5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 wrapText="1"/>
    </xf>
    <xf numFmtId="164" fontId="12" fillId="5" borderId="2" xfId="1" applyNumberFormat="1" applyFont="1" applyFill="1" applyBorder="1" applyAlignment="1">
      <alignment horizontal="center" vertical="center" wrapText="1"/>
    </xf>
    <xf numFmtId="164" fontId="12" fillId="5" borderId="3" xfId="1" applyNumberFormat="1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12" fillId="4" borderId="1" xfId="0" applyFont="1" applyFill="1" applyBorder="1" applyAlignment="1">
      <alignment horizontal="right" vertical="center"/>
    </xf>
    <xf numFmtId="0" fontId="44" fillId="2" borderId="35" xfId="0" applyFont="1" applyFill="1" applyBorder="1" applyAlignment="1">
      <alignment horizontal="right" vertical="center" wrapText="1"/>
    </xf>
    <xf numFmtId="0" fontId="44" fillId="2" borderId="24" xfId="0" applyFont="1" applyFill="1" applyBorder="1" applyAlignment="1">
      <alignment horizontal="right" vertical="center" wrapText="1"/>
    </xf>
    <xf numFmtId="0" fontId="52" fillId="2" borderId="36" xfId="0" applyFont="1" applyFill="1" applyBorder="1" applyAlignment="1">
      <alignment horizontal="right" vertical="center" wrapText="1"/>
    </xf>
    <xf numFmtId="0" fontId="52" fillId="2" borderId="37" xfId="0" applyFont="1" applyFill="1" applyBorder="1" applyAlignment="1">
      <alignment horizontal="right" vertical="center" wrapText="1"/>
    </xf>
    <xf numFmtId="0" fontId="46" fillId="2" borderId="33" xfId="0" applyFont="1" applyFill="1" applyBorder="1" applyAlignment="1">
      <alignment horizontal="right" vertical="center" wrapText="1"/>
    </xf>
    <xf numFmtId="0" fontId="46" fillId="2" borderId="34" xfId="0" applyFont="1" applyFill="1" applyBorder="1" applyAlignment="1">
      <alignment horizontal="right" vertical="center" wrapText="1"/>
    </xf>
    <xf numFmtId="0" fontId="46" fillId="2" borderId="2" xfId="0" applyFont="1" applyFill="1" applyBorder="1" applyAlignment="1">
      <alignment horizontal="right" vertical="center" wrapText="1"/>
    </xf>
    <xf numFmtId="0" fontId="46" fillId="2" borderId="3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42" fillId="2" borderId="0" xfId="0" applyFont="1" applyFill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6" fillId="4" borderId="1" xfId="0" applyFont="1" applyFill="1" applyBorder="1" applyAlignment="1">
      <alignment horizontal="right" vertical="center" wrapText="1"/>
    </xf>
    <xf numFmtId="0" fontId="22" fillId="2" borderId="7" xfId="0" applyFont="1" applyFill="1" applyBorder="1" applyAlignment="1">
      <alignment horizontal="left" vertical="center" wrapText="1"/>
    </xf>
    <xf numFmtId="1" fontId="18" fillId="6" borderId="2" xfId="1" applyNumberFormat="1" applyFont="1" applyFill="1" applyBorder="1" applyAlignment="1">
      <alignment horizontal="center" vertical="center" wrapText="1"/>
    </xf>
    <xf numFmtId="1" fontId="18" fillId="6" borderId="5" xfId="1" applyNumberFormat="1" applyFont="1" applyFill="1" applyBorder="1" applyAlignment="1">
      <alignment horizontal="center" vertical="center" wrapText="1"/>
    </xf>
    <xf numFmtId="1" fontId="18" fillId="6" borderId="3" xfId="1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Percentuale" xfId="2" builtinId="5"/>
    <cellStyle name="Valuta 2" xfId="3" xr:uid="{ECCCFCFB-5D5D-4746-A795-D7EF52985D00}"/>
  </cellStyles>
  <dxfs count="5"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152401</xdr:rowOff>
    </xdr:from>
    <xdr:to>
      <xdr:col>0</xdr:col>
      <xdr:colOff>211668</xdr:colOff>
      <xdr:row>0</xdr:row>
      <xdr:rowOff>249465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3A20C7EA-89FA-4192-A948-6E03FAAE8E33}"/>
            </a:ext>
          </a:extLst>
        </xdr:cNvPr>
        <xdr:cNvSpPr/>
      </xdr:nvSpPr>
      <xdr:spPr>
        <a:xfrm>
          <a:off x="104776" y="152401"/>
          <a:ext cx="106892" cy="97064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110660</xdr:colOff>
      <xdr:row>1</xdr:row>
      <xdr:rowOff>35639</xdr:rowOff>
    </xdr:from>
    <xdr:to>
      <xdr:col>0</xdr:col>
      <xdr:colOff>260492</xdr:colOff>
      <xdr:row>1</xdr:row>
      <xdr:rowOff>185471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CF3B08F3-D3F5-4597-B1C1-87E5B72D0216}"/>
            </a:ext>
          </a:extLst>
        </xdr:cNvPr>
        <xdr:cNvSpPr/>
      </xdr:nvSpPr>
      <xdr:spPr>
        <a:xfrm>
          <a:off x="110660" y="245189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99585</xdr:colOff>
      <xdr:row>1</xdr:row>
      <xdr:rowOff>30987</xdr:rowOff>
    </xdr:from>
    <xdr:to>
      <xdr:col>0</xdr:col>
      <xdr:colOff>249417</xdr:colOff>
      <xdr:row>1</xdr:row>
      <xdr:rowOff>180819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BDAF60B3-BBE3-449C-8B36-DF2FE61A37E4}"/>
            </a:ext>
          </a:extLst>
        </xdr:cNvPr>
        <xdr:cNvSpPr/>
      </xdr:nvSpPr>
      <xdr:spPr>
        <a:xfrm>
          <a:off x="99585" y="241423"/>
          <a:ext cx="149832" cy="149832"/>
        </a:xfrm>
        <a:prstGeom prst="flowChartConnector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91743</xdr:colOff>
      <xdr:row>0</xdr:row>
      <xdr:rowOff>214513</xdr:rowOff>
    </xdr:from>
    <xdr:to>
      <xdr:col>0</xdr:col>
      <xdr:colOff>241575</xdr:colOff>
      <xdr:row>0</xdr:row>
      <xdr:rowOff>364345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116A6E87-D3BA-41D3-845E-F7AAFB49977A}"/>
            </a:ext>
          </a:extLst>
        </xdr:cNvPr>
        <xdr:cNvSpPr/>
      </xdr:nvSpPr>
      <xdr:spPr>
        <a:xfrm>
          <a:off x="91743" y="214513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era-my.sharepoint.com/personal/gronco_arera_it/Documents/_RTR_cond/MODPEF%20IMPIANTI/Mod%20PEF%20IMPIANTI%20bozz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rera.sharepoint.com/sites/DRIF530-RTR/Documenti%20condivisi/RTR/RTR/000%20Raccolte%20Dati/Raccolta%20dati%20TRATTAMENTO%20-%20Det%201-2021/000%20Raccolta%20dati%202021/2021-05-20%20scarico%20dati/Fileimpianto_INC_1_02175430392._Emilia%20Romagna-RIMINI-Coriano.xlsx?B98AD719" TargetMode="External"/><Relationship Id="rId1" Type="http://schemas.openxmlformats.org/officeDocument/2006/relationships/externalLinkPath" Target="file:///\\B98AD719\Fileimpianto_INC_1_02175430392._Emilia%20Romagna-RIMINI-Cori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_Par_22"/>
      <sheetName val="IN_Par_23-24-25"/>
      <sheetName val="IN_BIL_Gest_20"/>
      <sheetName val="IN_BIL_Gest_21"/>
      <sheetName val="IN_BIL_Com_20"/>
      <sheetName val="IN_BIL_Com_21"/>
      <sheetName val="IN_Cespiti_20"/>
      <sheetName val="IN_Cespiti_21-22-23"/>
      <sheetName val="IN_LIC_20"/>
      <sheetName val="IN_LIC_21-22-23"/>
      <sheetName val="IN_COexp-RC-T"/>
      <sheetName val="IN_Detr 4.6 del_363"/>
      <sheetName val="IN_Rimd"/>
      <sheetName val="CK_22"/>
      <sheetName val="CK_23-24-25"/>
      <sheetName val="T_ante_detr.4.6"/>
      <sheetName val="T_post_detr.4.6"/>
      <sheetName val="Anagrafica Impianto"/>
      <sheetName val="Mod_PEF"/>
      <sheetName val="ModCE_INC"/>
      <sheetName val="MODPEF_ IMPIANTI"/>
      <sheetName val="ModCE_DIS"/>
      <sheetName val="Mod_PEF (2)"/>
      <sheetName val="PEF TARI_OLD"/>
      <sheetName val="Tendina"/>
      <sheetName val="ModCE_TMB"/>
      <sheetName val="ModCE_COMP-DA-IAA"/>
      <sheetName val="Tabelle"/>
      <sheetName val="Mod PEF IMPIANTI bozz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odImp"/>
      <sheetName val="ModFlussi"/>
      <sheetName val="ModCE"/>
      <sheetName val="ModMT"/>
      <sheetName val="ModCespiti"/>
      <sheetName val="ModCespitiProp"/>
      <sheetName val="Tabelle Riferimento"/>
      <sheetName val="inc"/>
      <sheetName val="CODICI al 20_02_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9">
          <cell r="B59" t="str">
            <v>Forno a griglia</v>
          </cell>
        </row>
        <row r="60">
          <cell r="B60" t="str">
            <v>Forno a tamburo rotante</v>
          </cell>
        </row>
        <row r="61">
          <cell r="B61" t="str">
            <v>Forno a letto fluido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2777-6D28-425A-A6D4-8E1617835A27}">
  <sheetPr>
    <tabColor theme="0" tint="-0.499984740745262"/>
  </sheetPr>
  <dimension ref="A1:D36"/>
  <sheetViews>
    <sheetView tabSelected="1" zoomScaleNormal="100" workbookViewId="0"/>
  </sheetViews>
  <sheetFormatPr defaultColWidth="9.109375" defaultRowHeight="13.8" x14ac:dyDescent="0.25"/>
  <cols>
    <col min="1" max="1" width="5.88671875" style="3" customWidth="1"/>
    <col min="2" max="2" width="27.33203125" style="3" customWidth="1"/>
    <col min="3" max="3" width="84.33203125" style="3" customWidth="1"/>
    <col min="4" max="4" width="65.6640625" style="3" customWidth="1"/>
    <col min="5" max="5" width="5" style="3" customWidth="1"/>
    <col min="6" max="16384" width="9.109375" style="3"/>
  </cols>
  <sheetData>
    <row r="1" spans="1:4" s="99" customFormat="1" ht="29.25" customHeight="1" thickBot="1" x14ac:dyDescent="0.4">
      <c r="A1" s="97"/>
      <c r="B1" s="98" t="s">
        <v>217</v>
      </c>
      <c r="D1" s="98"/>
    </row>
    <row r="2" spans="1:4" s="132" customFormat="1" ht="16.2" customHeight="1" thickTop="1" x14ac:dyDescent="0.35">
      <c r="A2" s="130"/>
      <c r="B2" s="131"/>
      <c r="D2" s="131"/>
    </row>
    <row r="4" spans="1:4" x14ac:dyDescent="0.25">
      <c r="B4" s="170" t="s">
        <v>220</v>
      </c>
      <c r="C4" s="170"/>
    </row>
    <row r="5" spans="1:4" s="9" customFormat="1" ht="63" customHeight="1" x14ac:dyDescent="0.3">
      <c r="B5" s="169" t="s">
        <v>280</v>
      </c>
      <c r="C5" s="169"/>
    </row>
    <row r="6" spans="1:4" s="9" customFormat="1" ht="16.5" customHeight="1" x14ac:dyDescent="0.3">
      <c r="B6" s="169"/>
      <c r="C6" s="169"/>
    </row>
    <row r="7" spans="1:4" s="9" customFormat="1" x14ac:dyDescent="0.3">
      <c r="B7" s="169"/>
      <c r="C7" s="169"/>
      <c r="D7" s="133"/>
    </row>
    <row r="8" spans="1:4" s="9" customFormat="1" x14ac:dyDescent="0.3">
      <c r="B8" s="93"/>
      <c r="C8" s="77"/>
      <c r="D8" s="77"/>
    </row>
    <row r="9" spans="1:4" s="9" customFormat="1" x14ac:dyDescent="0.3"/>
    <row r="10" spans="1:4" s="9" customFormat="1" x14ac:dyDescent="0.25">
      <c r="B10" s="101"/>
      <c r="C10" s="3"/>
    </row>
    <row r="11" spans="1:4" x14ac:dyDescent="0.25">
      <c r="B11" s="157" t="s">
        <v>213</v>
      </c>
      <c r="C11" s="158" t="s">
        <v>214</v>
      </c>
    </row>
    <row r="12" spans="1:4" s="9" customFormat="1" ht="47.25" customHeight="1" x14ac:dyDescent="0.3">
      <c r="B12" s="159" t="s">
        <v>218</v>
      </c>
      <c r="C12" s="156" t="s">
        <v>265</v>
      </c>
    </row>
    <row r="13" spans="1:4" s="9" customFormat="1" ht="39.75" customHeight="1" x14ac:dyDescent="0.3">
      <c r="B13" s="155" t="s">
        <v>282</v>
      </c>
      <c r="C13" s="100" t="s">
        <v>266</v>
      </c>
    </row>
    <row r="14" spans="1:4" s="9" customFormat="1" ht="39.75" customHeight="1" x14ac:dyDescent="0.3">
      <c r="B14" s="154" t="s">
        <v>219</v>
      </c>
      <c r="C14" s="100" t="s">
        <v>221</v>
      </c>
    </row>
    <row r="15" spans="1:4" s="9" customFormat="1" x14ac:dyDescent="0.3">
      <c r="B15" s="93"/>
      <c r="C15" s="77"/>
      <c r="D15" s="77"/>
    </row>
    <row r="16" spans="1:4" s="9" customFormat="1" x14ac:dyDescent="0.3"/>
    <row r="17" spans="2:3" s="9" customFormat="1" x14ac:dyDescent="0.25">
      <c r="B17" s="101" t="s">
        <v>215</v>
      </c>
      <c r="C17" s="3"/>
    </row>
    <row r="18" spans="2:3" s="9" customFormat="1" x14ac:dyDescent="0.25">
      <c r="B18" s="103"/>
      <c r="C18" s="3" t="s">
        <v>1</v>
      </c>
    </row>
    <row r="19" spans="2:3" s="9" customFormat="1" x14ac:dyDescent="0.25">
      <c r="B19" s="123"/>
      <c r="C19" s="3" t="s">
        <v>3</v>
      </c>
    </row>
    <row r="20" spans="2:3" s="9" customFormat="1" x14ac:dyDescent="0.25">
      <c r="B20" s="167"/>
      <c r="C20" s="3" t="s">
        <v>216</v>
      </c>
    </row>
    <row r="21" spans="2:3" x14ac:dyDescent="0.25">
      <c r="B21" s="102"/>
      <c r="C21" s="3" t="s">
        <v>23</v>
      </c>
    </row>
    <row r="22" spans="2:3" x14ac:dyDescent="0.25">
      <c r="B22" s="3" t="s">
        <v>277</v>
      </c>
    </row>
    <row r="36" spans="1:2" x14ac:dyDescent="0.25">
      <c r="A36" s="9"/>
      <c r="B36" s="9"/>
    </row>
  </sheetData>
  <mergeCells count="2">
    <mergeCell ref="B5:C7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871-91CF-467F-9C36-DF0A7E919BFA}">
  <sheetPr>
    <tabColor rgb="FF00CC99"/>
  </sheetPr>
  <dimension ref="B2:E23"/>
  <sheetViews>
    <sheetView zoomScale="87" zoomScaleNormal="87" workbookViewId="0"/>
  </sheetViews>
  <sheetFormatPr defaultColWidth="9.109375" defaultRowHeight="13.8" x14ac:dyDescent="0.25"/>
  <cols>
    <col min="1" max="1" width="6.6640625" style="3" customWidth="1"/>
    <col min="2" max="2" width="11.88671875" style="3" customWidth="1"/>
    <col min="3" max="3" width="33.33203125" style="3" customWidth="1"/>
    <col min="4" max="4" width="60.33203125" style="3" customWidth="1"/>
    <col min="5" max="5" width="61.33203125" style="3" customWidth="1"/>
    <col min="6" max="7" width="20" style="3" customWidth="1"/>
    <col min="8" max="16384" width="9.109375" style="3"/>
  </cols>
  <sheetData>
    <row r="2" spans="2:5" ht="19.5" customHeight="1" x14ac:dyDescent="0.4">
      <c r="B2" s="1" t="s">
        <v>0</v>
      </c>
      <c r="C2" s="2"/>
      <c r="D2" s="2"/>
      <c r="E2" s="2"/>
    </row>
    <row r="3" spans="2:5" ht="15.75" customHeight="1" x14ac:dyDescent="0.4">
      <c r="B3" s="4"/>
      <c r="C3" s="2"/>
      <c r="D3" s="2"/>
      <c r="E3" s="2"/>
    </row>
    <row r="4" spans="2:5" ht="15" x14ac:dyDescent="0.25">
      <c r="C4" s="6"/>
      <c r="D4" s="7"/>
      <c r="E4" s="8"/>
    </row>
    <row r="5" spans="2:5" ht="15" x14ac:dyDescent="0.25">
      <c r="B5" s="5" t="s">
        <v>2</v>
      </c>
      <c r="C5" s="6"/>
      <c r="D5" s="7"/>
      <c r="E5" s="8"/>
    </row>
    <row r="6" spans="2:5" ht="22.5" customHeight="1" x14ac:dyDescent="0.25">
      <c r="B6" s="5"/>
      <c r="C6" s="6"/>
      <c r="D6" s="7"/>
      <c r="E6" s="8"/>
    </row>
    <row r="7" spans="2:5" s="9" customFormat="1" ht="21" customHeight="1" x14ac:dyDescent="0.3">
      <c r="C7" s="177" t="s">
        <v>4</v>
      </c>
      <c r="D7" s="178"/>
      <c r="E7" s="126"/>
    </row>
    <row r="8" spans="2:5" s="9" customFormat="1" ht="21" customHeight="1" x14ac:dyDescent="0.3">
      <c r="C8" s="117"/>
      <c r="D8" s="119" t="s">
        <v>5</v>
      </c>
      <c r="E8" s="120"/>
    </row>
    <row r="9" spans="2:5" s="9" customFormat="1" ht="20.25" customHeight="1" x14ac:dyDescent="0.3">
      <c r="C9" s="118"/>
      <c r="D9" s="127" t="s">
        <v>7</v>
      </c>
      <c r="E9" s="120"/>
    </row>
    <row r="10" spans="2:5" s="9" customFormat="1" ht="21" customHeight="1" x14ac:dyDescent="0.3">
      <c r="C10" s="175" t="s">
        <v>9</v>
      </c>
      <c r="D10" s="121" t="s">
        <v>10</v>
      </c>
      <c r="E10" s="123"/>
    </row>
    <row r="11" spans="2:5" s="9" customFormat="1" ht="21" customHeight="1" x14ac:dyDescent="0.3">
      <c r="C11" s="176"/>
      <c r="D11" s="122" t="s">
        <v>12</v>
      </c>
      <c r="E11" s="123"/>
    </row>
    <row r="12" spans="2:5" s="9" customFormat="1" ht="21" customHeight="1" x14ac:dyDescent="0.3">
      <c r="C12" s="176"/>
      <c r="D12" s="121" t="s">
        <v>14</v>
      </c>
      <c r="E12" s="124"/>
    </row>
    <row r="13" spans="2:5" s="9" customFormat="1" ht="21" customHeight="1" x14ac:dyDescent="0.3">
      <c r="C13" s="176"/>
      <c r="D13" s="121" t="s">
        <v>15</v>
      </c>
      <c r="E13" s="124"/>
    </row>
    <row r="14" spans="2:5" s="9" customFormat="1" ht="21" customHeight="1" x14ac:dyDescent="0.3">
      <c r="C14" s="176"/>
      <c r="D14" s="121" t="s">
        <v>16</v>
      </c>
      <c r="E14" s="126"/>
    </row>
    <row r="15" spans="2:5" s="9" customFormat="1" ht="33.75" customHeight="1" x14ac:dyDescent="0.3">
      <c r="C15" s="173" t="s">
        <v>207</v>
      </c>
      <c r="D15" s="174"/>
      <c r="E15" s="125"/>
    </row>
    <row r="16" spans="2:5" s="9" customFormat="1" ht="18" customHeight="1" x14ac:dyDescent="0.3">
      <c r="C16" s="10"/>
      <c r="D16" s="11"/>
      <c r="E16" s="12"/>
    </row>
    <row r="17" spans="2:5" s="9" customFormat="1" ht="18" customHeight="1" x14ac:dyDescent="0.3">
      <c r="B17" s="5" t="s">
        <v>17</v>
      </c>
      <c r="C17" s="13"/>
      <c r="D17" s="14"/>
      <c r="E17" s="15"/>
    </row>
    <row r="18" spans="2:5" s="9" customFormat="1" ht="18" customHeight="1" x14ac:dyDescent="0.3">
      <c r="B18" s="5"/>
      <c r="C18" s="13"/>
      <c r="D18" s="14"/>
      <c r="E18" s="15"/>
    </row>
    <row r="19" spans="2:5" s="9" customFormat="1" ht="18" customHeight="1" x14ac:dyDescent="0.3">
      <c r="C19" s="179" t="s">
        <v>18</v>
      </c>
      <c r="D19" s="180"/>
      <c r="E19" s="125"/>
    </row>
    <row r="20" spans="2:5" s="9" customFormat="1" ht="18" customHeight="1" x14ac:dyDescent="0.3">
      <c r="B20" s="105"/>
      <c r="C20" s="181" t="s">
        <v>19</v>
      </c>
      <c r="D20" s="182"/>
      <c r="E20" s="128"/>
    </row>
    <row r="21" spans="2:5" s="9" customFormat="1" ht="18" customHeight="1" x14ac:dyDescent="0.3">
      <c r="B21" s="105"/>
      <c r="C21" s="171" t="s">
        <v>20</v>
      </c>
      <c r="D21" s="172"/>
      <c r="E21" s="129"/>
    </row>
    <row r="22" spans="2:5" s="9" customFormat="1" ht="18" customHeight="1" x14ac:dyDescent="0.3">
      <c r="B22" s="105"/>
      <c r="C22" s="171" t="s">
        <v>21</v>
      </c>
      <c r="D22" s="172"/>
      <c r="E22" s="120"/>
    </row>
    <row r="23" spans="2:5" ht="18.75" customHeight="1" x14ac:dyDescent="0.4">
      <c r="B23" s="5"/>
      <c r="D23" s="2"/>
      <c r="E23" s="2"/>
    </row>
  </sheetData>
  <mergeCells count="7">
    <mergeCell ref="C22:D22"/>
    <mergeCell ref="C15:D15"/>
    <mergeCell ref="C10:C14"/>
    <mergeCell ref="C7:D7"/>
    <mergeCell ref="C19:D19"/>
    <mergeCell ref="C20:D20"/>
    <mergeCell ref="C21:D21"/>
  </mergeCells>
  <dataValidations count="4">
    <dataValidation type="list" allowBlank="1" showInputMessage="1" showErrorMessage="1" sqref="E8" xr:uid="{CA1B009D-FFAE-4C60-84CE-10084F817F8A}">
      <formula1>Tipo</formula1>
    </dataValidation>
    <dataValidation type="list" allowBlank="1" showInputMessage="1" showErrorMessage="1" sqref="E9" xr:uid="{5AF32F8A-062C-4A77-952D-904A57C53EBE}">
      <formula1>INDIRECT($E$8)</formula1>
    </dataValidation>
    <dataValidation type="list" allowBlank="1" showInputMessage="1" showErrorMessage="1" sqref="E11" xr:uid="{6342B079-CCE7-4728-A5F6-0689D30120B9}">
      <formula1>INDIRECT($E$10)</formula1>
    </dataValidation>
    <dataValidation type="list" allowBlank="1" showInputMessage="1" showErrorMessage="1" sqref="E10" xr:uid="{7EDCD4C8-A0D4-436F-ADFC-E79129FA95D2}">
      <formula1>Regione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3FB49A-F7B8-4035-B544-4BDA7EE3D865}">
          <x14:formula1>
            <xm:f>Tendina!$F$12:$F$23</xm:f>
          </x14:formula1>
          <xm:sqref>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A45-FA41-43D2-BD70-B3CAF276A82D}">
  <sheetPr>
    <tabColor rgb="FFFFC000"/>
  </sheetPr>
  <dimension ref="A2:H37"/>
  <sheetViews>
    <sheetView zoomScale="93" zoomScaleNormal="93" workbookViewId="0"/>
  </sheetViews>
  <sheetFormatPr defaultColWidth="9.109375" defaultRowHeight="13.8" x14ac:dyDescent="0.25"/>
  <cols>
    <col min="1" max="1" width="5.44140625" style="3" customWidth="1"/>
    <col min="2" max="2" width="60.33203125" style="3" customWidth="1"/>
    <col min="3" max="3" width="19.88671875" style="3" customWidth="1"/>
    <col min="4" max="7" width="20" style="3" customWidth="1"/>
    <col min="8" max="8" width="13.5546875" style="3" customWidth="1"/>
    <col min="9" max="16384" width="9.109375" style="3"/>
  </cols>
  <sheetData>
    <row r="2" spans="1:8" ht="19.5" customHeight="1" x14ac:dyDescent="0.4">
      <c r="B2" s="1" t="s">
        <v>281</v>
      </c>
      <c r="C2" s="2"/>
    </row>
    <row r="3" spans="1:8" ht="15" x14ac:dyDescent="0.25">
      <c r="B3" s="7"/>
      <c r="C3" s="8"/>
    </row>
    <row r="4" spans="1:8" ht="15" x14ac:dyDescent="0.25">
      <c r="B4" s="161" t="s">
        <v>274</v>
      </c>
    </row>
    <row r="5" spans="1:8" x14ac:dyDescent="0.25">
      <c r="B5" s="106"/>
      <c r="C5" s="106"/>
    </row>
    <row r="6" spans="1:8" s="9" customFormat="1" ht="33" customHeight="1" x14ac:dyDescent="0.3">
      <c r="B6" s="183" t="s">
        <v>267</v>
      </c>
      <c r="C6" s="183"/>
      <c r="D6" s="168">
        <v>2022</v>
      </c>
      <c r="E6" s="168" t="s">
        <v>283</v>
      </c>
      <c r="F6" s="168" t="s">
        <v>284</v>
      </c>
      <c r="G6" s="168" t="s">
        <v>285</v>
      </c>
    </row>
    <row r="7" spans="1:8" s="9" customFormat="1" ht="27.6" customHeight="1" x14ac:dyDescent="0.25">
      <c r="B7" s="185" t="s">
        <v>224</v>
      </c>
      <c r="C7" s="185"/>
      <c r="D7" s="149"/>
      <c r="E7" s="149"/>
      <c r="F7" s="149"/>
      <c r="G7" s="149"/>
      <c r="H7" s="3"/>
    </row>
    <row r="8" spans="1:8" s="9" customFormat="1" ht="27.6" customHeight="1" x14ac:dyDescent="0.3">
      <c r="B8" s="185" t="s">
        <v>225</v>
      </c>
      <c r="C8" s="185"/>
      <c r="D8" s="149"/>
      <c r="E8" s="149"/>
      <c r="F8" s="149"/>
      <c r="G8" s="149"/>
    </row>
    <row r="9" spans="1:8" ht="27.6" customHeight="1" x14ac:dyDescent="0.25">
      <c r="B9" s="184" t="s">
        <v>222</v>
      </c>
      <c r="C9" s="184"/>
      <c r="D9" s="85">
        <f>+D7+D8</f>
        <v>0</v>
      </c>
      <c r="E9" s="85">
        <f>+E7+E8</f>
        <v>0</v>
      </c>
      <c r="F9" s="85">
        <f>+F7+F8</f>
        <v>0</v>
      </c>
      <c r="G9" s="85">
        <f>+G7+G8</f>
        <v>0</v>
      </c>
      <c r="H9" s="9"/>
    </row>
    <row r="10" spans="1:8" ht="18.600000000000001" customHeight="1" x14ac:dyDescent="0.25">
      <c r="B10" s="186" t="s">
        <v>22</v>
      </c>
      <c r="C10" s="186"/>
      <c r="D10" s="87"/>
      <c r="E10" s="87"/>
      <c r="F10" s="87"/>
      <c r="G10" s="87"/>
      <c r="H10" s="9"/>
    </row>
    <row r="11" spans="1:8" s="16" customFormat="1" ht="18.600000000000001" customHeight="1" x14ac:dyDescent="0.3">
      <c r="D11" s="88"/>
      <c r="E11" s="88"/>
      <c r="F11" s="88"/>
      <c r="G11" s="88"/>
      <c r="H11" s="3"/>
    </row>
    <row r="12" spans="1:8" ht="31.2" customHeight="1" x14ac:dyDescent="0.3">
      <c r="A12" s="145"/>
      <c r="B12" s="188" t="s">
        <v>223</v>
      </c>
      <c r="C12" s="189"/>
      <c r="D12" s="168">
        <v>2022</v>
      </c>
      <c r="E12" s="168" t="s">
        <v>283</v>
      </c>
      <c r="F12" s="168" t="s">
        <v>284</v>
      </c>
      <c r="G12" s="168" t="s">
        <v>285</v>
      </c>
      <c r="H12" s="16"/>
    </row>
    <row r="13" spans="1:8" s="9" customFormat="1" ht="35.4" customHeight="1" x14ac:dyDescent="0.3">
      <c r="A13" s="146"/>
      <c r="B13" s="197" t="s">
        <v>270</v>
      </c>
      <c r="C13" s="198"/>
      <c r="D13" s="111"/>
      <c r="E13" s="111"/>
      <c r="F13" s="111"/>
      <c r="G13" s="111"/>
    </row>
    <row r="14" spans="1:8" s="9" customFormat="1" ht="39" customHeight="1" x14ac:dyDescent="0.3">
      <c r="A14" s="146"/>
      <c r="B14" s="193" t="s">
        <v>255</v>
      </c>
      <c r="C14" s="194"/>
      <c r="D14" s="104"/>
      <c r="E14" s="104"/>
      <c r="F14" s="104"/>
      <c r="G14" s="104"/>
    </row>
    <row r="15" spans="1:8" s="9" customFormat="1" ht="39" customHeight="1" x14ac:dyDescent="0.3">
      <c r="A15" s="146"/>
      <c r="B15" s="195" t="s">
        <v>258</v>
      </c>
      <c r="C15" s="196"/>
      <c r="D15" s="162">
        <f>IF(D14=0,0,IF(D13-D14&lt;0,0,D13-D14))</f>
        <v>0</v>
      </c>
      <c r="E15" s="162">
        <f t="shared" ref="E15:G15" si="0">IF(E14=0,0,IF(E13-E14&lt;0,0,E13-E14))</f>
        <v>0</v>
      </c>
      <c r="F15" s="162">
        <f t="shared" si="0"/>
        <v>0</v>
      </c>
      <c r="G15" s="162">
        <f t="shared" si="0"/>
        <v>0</v>
      </c>
      <c r="H15" s="86"/>
    </row>
    <row r="16" spans="1:8" s="9" customFormat="1" ht="35.4" customHeight="1" x14ac:dyDescent="0.3">
      <c r="A16" s="146"/>
      <c r="B16" s="199" t="s">
        <v>268</v>
      </c>
      <c r="C16" s="200"/>
      <c r="D16" s="90"/>
      <c r="E16" s="147"/>
      <c r="F16" s="90"/>
      <c r="G16" s="90"/>
      <c r="H16" s="96"/>
    </row>
    <row r="17" spans="1:8" s="9" customFormat="1" ht="35.4" customHeight="1" x14ac:dyDescent="0.3">
      <c r="A17" s="146"/>
      <c r="B17" s="201" t="s">
        <v>269</v>
      </c>
      <c r="C17" s="202"/>
      <c r="D17" s="90"/>
      <c r="E17" s="147"/>
      <c r="F17" s="90"/>
      <c r="G17" s="90"/>
      <c r="H17" s="96"/>
    </row>
    <row r="18" spans="1:8" s="9" customFormat="1" ht="35.4" customHeight="1" x14ac:dyDescent="0.3">
      <c r="A18" s="86"/>
      <c r="B18" s="192" t="s">
        <v>249</v>
      </c>
      <c r="C18" s="192"/>
      <c r="D18" s="89">
        <f>+D13+D16+D17</f>
        <v>0</v>
      </c>
      <c r="E18" s="148">
        <f>+E13+E16+E17</f>
        <v>0</v>
      </c>
      <c r="F18" s="89">
        <f>+F13+F16+F17</f>
        <v>0</v>
      </c>
      <c r="G18" s="89">
        <f>+G13+G16+G17</f>
        <v>0</v>
      </c>
    </row>
    <row r="19" spans="1:8" ht="18.600000000000001" customHeight="1" x14ac:dyDescent="0.25">
      <c r="H19" s="94"/>
    </row>
    <row r="20" spans="1:8" s="9" customFormat="1" ht="18.600000000000001" customHeight="1" x14ac:dyDescent="0.3">
      <c r="C20" s="112" t="s">
        <v>208</v>
      </c>
      <c r="D20" s="113" t="b">
        <f>+D18=D7</f>
        <v>1</v>
      </c>
      <c r="E20" s="114" t="b">
        <f>+E18=E7</f>
        <v>1</v>
      </c>
      <c r="F20" s="116" t="b">
        <f>+F18=F7</f>
        <v>1</v>
      </c>
      <c r="G20" s="115" t="b">
        <f>+G18=G7</f>
        <v>1</v>
      </c>
      <c r="H20" s="94"/>
    </row>
    <row r="21" spans="1:8" ht="13.2" customHeight="1" x14ac:dyDescent="0.25">
      <c r="D21" s="190" t="s">
        <v>254</v>
      </c>
      <c r="E21" s="190"/>
      <c r="F21" s="190"/>
      <c r="G21" s="190"/>
    </row>
    <row r="22" spans="1:8" ht="17.25" customHeight="1" x14ac:dyDescent="0.25">
      <c r="D22" s="191"/>
      <c r="E22" s="191"/>
      <c r="F22" s="191"/>
      <c r="G22" s="191"/>
    </row>
    <row r="23" spans="1:8" ht="17.25" customHeight="1" x14ac:dyDescent="0.25">
      <c r="D23" s="95"/>
      <c r="E23" s="95"/>
      <c r="F23" s="95"/>
      <c r="G23" s="95"/>
    </row>
    <row r="24" spans="1:8" ht="18.600000000000001" customHeight="1" x14ac:dyDescent="0.25">
      <c r="B24" s="161" t="s">
        <v>248</v>
      </c>
    </row>
    <row r="25" spans="1:8" ht="18.600000000000001" customHeight="1" x14ac:dyDescent="0.25"/>
    <row r="26" spans="1:8" ht="30" customHeight="1" x14ac:dyDescent="0.25">
      <c r="B26" s="183" t="s">
        <v>261</v>
      </c>
      <c r="C26" s="183"/>
      <c r="D26" s="168">
        <v>2022</v>
      </c>
      <c r="E26" s="168" t="s">
        <v>283</v>
      </c>
      <c r="F26" s="168" t="s">
        <v>284</v>
      </c>
      <c r="G26" s="168" t="s">
        <v>285</v>
      </c>
    </row>
    <row r="27" spans="1:8" s="9" customFormat="1" ht="32.4" customHeight="1" x14ac:dyDescent="0.3">
      <c r="B27" s="205" t="s">
        <v>260</v>
      </c>
      <c r="C27" s="205"/>
      <c r="D27" s="149"/>
      <c r="E27" s="149"/>
      <c r="F27" s="149"/>
      <c r="G27" s="149"/>
      <c r="H27" s="203"/>
    </row>
    <row r="28" spans="1:8" s="9" customFormat="1" ht="49.5" customHeight="1" x14ac:dyDescent="0.3">
      <c r="B28" s="187" t="s">
        <v>275</v>
      </c>
      <c r="C28" s="187"/>
      <c r="D28" s="149"/>
      <c r="E28" s="149"/>
      <c r="F28" s="149"/>
      <c r="G28" s="149"/>
      <c r="H28" s="203"/>
    </row>
    <row r="29" spans="1:8" s="9" customFormat="1" ht="32.4" customHeight="1" x14ac:dyDescent="0.3">
      <c r="B29" s="185" t="s">
        <v>225</v>
      </c>
      <c r="C29" s="185"/>
      <c r="D29" s="149"/>
      <c r="E29" s="149"/>
      <c r="F29" s="149"/>
      <c r="G29" s="149"/>
      <c r="H29" s="203"/>
    </row>
    <row r="30" spans="1:8" s="9" customFormat="1" ht="32.4" customHeight="1" x14ac:dyDescent="0.3">
      <c r="B30" s="206" t="s">
        <v>278</v>
      </c>
      <c r="C30" s="206"/>
      <c r="D30" s="151">
        <f>+D27+D29</f>
        <v>0</v>
      </c>
      <c r="E30" s="151">
        <f>+E27+E29</f>
        <v>0</v>
      </c>
      <c r="F30" s="151">
        <f>+F27+F29</f>
        <v>0</v>
      </c>
      <c r="G30" s="151">
        <f>+G27+G29</f>
        <v>0</v>
      </c>
      <c r="H30" s="203"/>
    </row>
    <row r="31" spans="1:8" ht="18.600000000000001" customHeight="1" x14ac:dyDescent="0.25">
      <c r="B31" s="186" t="s">
        <v>22</v>
      </c>
      <c r="C31" s="186"/>
      <c r="H31" s="203"/>
    </row>
    <row r="32" spans="1:8" ht="18.600000000000001" customHeight="1" x14ac:dyDescent="0.25">
      <c r="B32" s="150"/>
      <c r="C32" s="150"/>
      <c r="H32" s="96"/>
    </row>
    <row r="33" spans="2:8" ht="40.200000000000003" customHeight="1" x14ac:dyDescent="0.25">
      <c r="B33" s="183" t="s">
        <v>262</v>
      </c>
      <c r="C33" s="183"/>
      <c r="D33" s="168">
        <v>2022</v>
      </c>
      <c r="E33" s="168" t="s">
        <v>283</v>
      </c>
      <c r="F33" s="168" t="s">
        <v>284</v>
      </c>
      <c r="G33" s="168" t="s">
        <v>285</v>
      </c>
    </row>
    <row r="34" spans="2:8" s="9" customFormat="1" ht="31.2" customHeight="1" x14ac:dyDescent="0.3">
      <c r="B34" s="204" t="s">
        <v>271</v>
      </c>
      <c r="C34" s="204"/>
      <c r="D34" s="149"/>
      <c r="E34" s="149"/>
      <c r="F34" s="149"/>
      <c r="G34" s="149"/>
    </row>
    <row r="35" spans="2:8" s="9" customFormat="1" ht="31.2" customHeight="1" x14ac:dyDescent="0.3">
      <c r="B35" s="204" t="s">
        <v>259</v>
      </c>
      <c r="C35" s="204"/>
      <c r="D35" s="149"/>
      <c r="E35" s="149"/>
      <c r="F35" s="149"/>
      <c r="G35" s="149"/>
      <c r="H35" s="166"/>
    </row>
    <row r="36" spans="2:8" s="9" customFormat="1" ht="30" customHeight="1" x14ac:dyDescent="0.3">
      <c r="B36" s="192" t="s">
        <v>263</v>
      </c>
      <c r="C36" s="192"/>
      <c r="D36" s="89">
        <f>+D34+D35</f>
        <v>0</v>
      </c>
      <c r="E36" s="89">
        <f t="shared" ref="E36:G36" si="1">+E34+E35</f>
        <v>0</v>
      </c>
      <c r="F36" s="89">
        <f t="shared" si="1"/>
        <v>0</v>
      </c>
      <c r="G36" s="89">
        <f t="shared" si="1"/>
        <v>0</v>
      </c>
    </row>
    <row r="37" spans="2:8" ht="37.5" customHeight="1" x14ac:dyDescent="0.25">
      <c r="H37" s="166"/>
    </row>
  </sheetData>
  <mergeCells count="24">
    <mergeCell ref="H27:H31"/>
    <mergeCell ref="B33:C33"/>
    <mergeCell ref="B34:C34"/>
    <mergeCell ref="B35:C35"/>
    <mergeCell ref="B36:C36"/>
    <mergeCell ref="B27:C27"/>
    <mergeCell ref="B29:C29"/>
    <mergeCell ref="B31:C31"/>
    <mergeCell ref="B30:C30"/>
    <mergeCell ref="B26:C26"/>
    <mergeCell ref="B28:C28"/>
    <mergeCell ref="B12:C12"/>
    <mergeCell ref="D21:G22"/>
    <mergeCell ref="B18:C18"/>
    <mergeCell ref="B14:C14"/>
    <mergeCell ref="B15:C15"/>
    <mergeCell ref="B13:C13"/>
    <mergeCell ref="B16:C16"/>
    <mergeCell ref="B17:C17"/>
    <mergeCell ref="B6:C6"/>
    <mergeCell ref="B9:C9"/>
    <mergeCell ref="B7:C7"/>
    <mergeCell ref="B8:C8"/>
    <mergeCell ref="B10:C10"/>
  </mergeCells>
  <conditionalFormatting sqref="D20:G20">
    <cfRule type="cellIs" dxfId="4" priority="3" operator="equal">
      <formula>FALSE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6F68EBB-5925-4D3E-B942-DEF34ADA509A}">
            <xm:f>'Anagrafica Impianto'!$E$8="Intermedio"</xm:f>
            <x14:dxf>
              <fill>
                <patternFill patternType="gray125"/>
              </fill>
            </x14:dxf>
          </x14:cfRule>
          <xm:sqref>D7:G9 D13:G18</xm:sqref>
        </x14:conditionalFormatting>
        <x14:conditionalFormatting xmlns:xm="http://schemas.microsoft.com/office/excel/2006/main">
          <x14:cfRule type="expression" priority="4" id="{03CF026A-3C58-4962-9982-6ADB82D57988}">
            <xm:f>'Anagrafica Impianto'!$E$8&lt;&gt;"intermedio"</xm:f>
            <x14:dxf>
              <fill>
                <patternFill patternType="gray125"/>
              </fill>
            </x14:dxf>
          </x14:cfRule>
          <xm:sqref>D34:G36 D29:G30</xm:sqref>
        </x14:conditionalFormatting>
        <x14:conditionalFormatting xmlns:xm="http://schemas.microsoft.com/office/excel/2006/main">
          <x14:cfRule type="expression" priority="1" id="{71F32C59-DDF7-4DC8-863D-62BF193425BD}">
            <xm:f>'Anagrafica Impianto'!$E$8&lt;&gt;"intermedio"</xm:f>
            <x14:dxf>
              <fill>
                <patternFill patternType="gray125"/>
              </fill>
            </x14:dxf>
          </x14:cfRule>
          <xm:sqref>D27:G28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6647-AB6A-4E75-B51D-487B76F3ADA3}">
  <sheetPr>
    <tabColor rgb="FF00B0F0"/>
  </sheetPr>
  <dimension ref="B1:G60"/>
  <sheetViews>
    <sheetView topLeftCell="A13" zoomScale="79" zoomScaleNormal="79" zoomScaleSheetLayoutView="80" workbookViewId="0">
      <pane xSplit="2" topLeftCell="C1" activePane="topRight" state="frozen"/>
      <selection activeCell="C2" sqref="C2:F2"/>
      <selection pane="topRight"/>
    </sheetView>
  </sheetViews>
  <sheetFormatPr defaultColWidth="9.88671875" defaultRowHeight="15" x14ac:dyDescent="0.25"/>
  <cols>
    <col min="1" max="1" width="6" style="20" customWidth="1"/>
    <col min="2" max="2" width="113" style="20" customWidth="1"/>
    <col min="3" max="3" width="2.88671875" style="20" customWidth="1"/>
    <col min="4" max="7" width="15" style="20" customWidth="1"/>
    <col min="8" max="16384" width="9.88671875" style="20"/>
  </cols>
  <sheetData>
    <row r="1" spans="2:7" s="17" customFormat="1" ht="49.5" customHeight="1" thickBot="1" x14ac:dyDescent="0.4">
      <c r="B1" s="207" t="s">
        <v>256</v>
      </c>
      <c r="C1" s="207"/>
      <c r="D1" s="207"/>
      <c r="E1" s="207"/>
      <c r="F1" s="207"/>
      <c r="G1" s="207"/>
    </row>
    <row r="2" spans="2:7" s="18" customFormat="1" ht="21.6" thickTop="1" x14ac:dyDescent="0.35">
      <c r="B2" s="19"/>
    </row>
    <row r="3" spans="2:7" x14ac:dyDescent="0.25">
      <c r="B3" s="21"/>
      <c r="C3" s="22"/>
      <c r="D3" s="22"/>
      <c r="E3" s="22"/>
      <c r="F3" s="22"/>
      <c r="G3" s="22"/>
    </row>
    <row r="4" spans="2:7" x14ac:dyDescent="0.25">
      <c r="B4" s="21"/>
      <c r="C4" s="22"/>
      <c r="D4" s="208">
        <f>+'Anagrafica Impianto'!E19</f>
        <v>0</v>
      </c>
      <c r="E4" s="209"/>
      <c r="F4" s="209"/>
      <c r="G4" s="210"/>
    </row>
    <row r="5" spans="2:7" ht="18" customHeight="1" x14ac:dyDescent="0.25">
      <c r="C5" s="22"/>
      <c r="D5" s="208">
        <f>+'Anagrafica Impianto'!E7</f>
        <v>0</v>
      </c>
      <c r="E5" s="209"/>
      <c r="F5" s="209"/>
      <c r="G5" s="210"/>
    </row>
    <row r="6" spans="2:7" s="24" customFormat="1" ht="29.25" customHeight="1" x14ac:dyDescent="0.25">
      <c r="B6" s="25" t="s">
        <v>264</v>
      </c>
      <c r="C6" s="26"/>
      <c r="D6" s="27">
        <v>2022</v>
      </c>
      <c r="E6" s="28">
        <v>2023</v>
      </c>
      <c r="F6" s="27">
        <v>2024</v>
      </c>
      <c r="G6" s="28">
        <v>2025</v>
      </c>
    </row>
    <row r="7" spans="2:7" s="3" customFormat="1" ht="21" customHeight="1" x14ac:dyDescent="0.25">
      <c r="B7" s="29" t="s">
        <v>24</v>
      </c>
      <c r="C7" s="26"/>
      <c r="D7" s="30"/>
      <c r="E7" s="30"/>
      <c r="F7" s="30"/>
      <c r="G7" s="30"/>
    </row>
    <row r="8" spans="2:7" s="3" customFormat="1" ht="21" customHeight="1" x14ac:dyDescent="0.25">
      <c r="B8" s="31" t="s">
        <v>25</v>
      </c>
      <c r="C8" s="26"/>
      <c r="D8" s="32"/>
      <c r="E8" s="32"/>
      <c r="F8" s="32"/>
      <c r="G8" s="32"/>
    </row>
    <row r="9" spans="2:7" s="3" customFormat="1" ht="21" customHeight="1" x14ac:dyDescent="0.25">
      <c r="B9" s="31" t="s">
        <v>26</v>
      </c>
      <c r="C9" s="26"/>
      <c r="D9" s="32"/>
      <c r="E9" s="32"/>
      <c r="F9" s="32"/>
      <c r="G9" s="32"/>
    </row>
    <row r="10" spans="2:7" s="3" customFormat="1" ht="21" customHeight="1" x14ac:dyDescent="0.25">
      <c r="B10" s="33" t="s">
        <v>27</v>
      </c>
      <c r="C10" s="26"/>
      <c r="D10" s="32"/>
      <c r="E10" s="32"/>
      <c r="F10" s="32"/>
      <c r="G10" s="32"/>
    </row>
    <row r="11" spans="2:7" s="3" customFormat="1" ht="21" customHeight="1" x14ac:dyDescent="0.25">
      <c r="B11" s="34" t="s">
        <v>28</v>
      </c>
      <c r="C11" s="26"/>
      <c r="D11" s="32"/>
      <c r="E11" s="32"/>
      <c r="F11" s="32"/>
      <c r="G11" s="32"/>
    </row>
    <row r="12" spans="2:7" s="3" customFormat="1" ht="21" customHeight="1" x14ac:dyDescent="0.25">
      <c r="B12" s="31" t="s">
        <v>29</v>
      </c>
      <c r="C12" s="26"/>
      <c r="D12" s="35"/>
      <c r="E12" s="35"/>
      <c r="F12" s="35"/>
      <c r="G12" s="35"/>
    </row>
    <row r="13" spans="2:7" s="3" customFormat="1" ht="20.100000000000001" customHeight="1" x14ac:dyDescent="0.25">
      <c r="B13" s="36" t="s">
        <v>193</v>
      </c>
      <c r="C13" s="37"/>
      <c r="D13" s="38"/>
      <c r="E13" s="38"/>
      <c r="F13" s="38"/>
      <c r="G13" s="38"/>
    </row>
    <row r="14" spans="2:7" s="3" customFormat="1" ht="20.100000000000001" customHeight="1" x14ac:dyDescent="0.25">
      <c r="B14" s="39" t="s">
        <v>30</v>
      </c>
      <c r="C14" s="37"/>
      <c r="D14" s="23">
        <f>+SUM(D7:D13)</f>
        <v>0</v>
      </c>
      <c r="E14" s="23">
        <f>+SUM(E7:E13)</f>
        <v>0</v>
      </c>
      <c r="F14" s="23">
        <f>+SUM(F7:F13)</f>
        <v>0</v>
      </c>
      <c r="G14" s="23">
        <f>+SUM(G7:G13)</f>
        <v>0</v>
      </c>
    </row>
    <row r="15" spans="2:7" s="3" customFormat="1" ht="20.100000000000001" customHeight="1" x14ac:dyDescent="0.25">
      <c r="B15" s="9"/>
      <c r="C15" s="37"/>
      <c r="D15" s="9"/>
      <c r="E15" s="9"/>
      <c r="F15" s="9"/>
      <c r="G15" s="9"/>
    </row>
    <row r="16" spans="2:7" s="3" customFormat="1" ht="21" customHeight="1" x14ac:dyDescent="0.25">
      <c r="B16" s="25" t="s">
        <v>31</v>
      </c>
      <c r="C16" s="26"/>
      <c r="D16" s="27">
        <v>2022</v>
      </c>
      <c r="E16" s="28">
        <v>2023</v>
      </c>
      <c r="F16" s="27">
        <v>2024</v>
      </c>
      <c r="G16" s="28">
        <v>2025</v>
      </c>
    </row>
    <row r="17" spans="2:7" s="3" customFormat="1" ht="24" customHeight="1" x14ac:dyDescent="0.25">
      <c r="B17" s="40" t="s">
        <v>32</v>
      </c>
      <c r="C17" s="41"/>
      <c r="D17" s="42"/>
      <c r="E17" s="42"/>
      <c r="F17" s="42"/>
      <c r="G17" s="42"/>
    </row>
    <row r="18" spans="2:7" s="3" customFormat="1" ht="23.25" customHeight="1" x14ac:dyDescent="0.25">
      <c r="B18" s="39" t="s">
        <v>33</v>
      </c>
      <c r="C18" s="37"/>
      <c r="D18" s="23">
        <f>+D17</f>
        <v>0</v>
      </c>
      <c r="E18" s="23">
        <f>+E17</f>
        <v>0</v>
      </c>
      <c r="F18" s="23">
        <f>+F17</f>
        <v>0</v>
      </c>
      <c r="G18" s="23">
        <f>+G17</f>
        <v>0</v>
      </c>
    </row>
    <row r="19" spans="2:7" s="3" customFormat="1" ht="20.100000000000001" customHeight="1" x14ac:dyDescent="0.25">
      <c r="B19" s="9"/>
      <c r="C19" s="37"/>
      <c r="D19" s="9"/>
      <c r="E19" s="9"/>
      <c r="F19" s="9"/>
      <c r="G19" s="9"/>
    </row>
    <row r="20" spans="2:7" s="3" customFormat="1" ht="20.100000000000001" customHeight="1" x14ac:dyDescent="0.25">
      <c r="B20" s="25" t="s">
        <v>34</v>
      </c>
      <c r="C20" s="41"/>
      <c r="D20" s="27">
        <v>2022</v>
      </c>
      <c r="E20" s="28">
        <v>2023</v>
      </c>
      <c r="F20" s="27">
        <v>2024</v>
      </c>
      <c r="G20" s="28">
        <v>2025</v>
      </c>
    </row>
    <row r="21" spans="2:7" s="3" customFormat="1" ht="21.75" customHeight="1" x14ac:dyDescent="0.25">
      <c r="B21" s="43" t="s">
        <v>35</v>
      </c>
      <c r="C21" s="41"/>
      <c r="D21" s="44"/>
      <c r="E21" s="44"/>
      <c r="F21" s="44"/>
      <c r="G21" s="44"/>
    </row>
    <row r="22" spans="2:7" s="3" customFormat="1" ht="21.75" customHeight="1" x14ac:dyDescent="0.25">
      <c r="B22" s="45" t="s">
        <v>36</v>
      </c>
      <c r="C22" s="41"/>
      <c r="D22" s="46">
        <f>+D23+D24+D25+D26</f>
        <v>0</v>
      </c>
      <c r="E22" s="46">
        <f>+E23+E24+E25+E26</f>
        <v>0</v>
      </c>
      <c r="F22" s="46">
        <f>+F23+F24+F25+F26</f>
        <v>0</v>
      </c>
      <c r="G22" s="46">
        <f>+G23+G24+G25+G26</f>
        <v>0</v>
      </c>
    </row>
    <row r="23" spans="2:7" s="3" customFormat="1" ht="21.75" customHeight="1" x14ac:dyDescent="0.25">
      <c r="B23" s="164" t="s">
        <v>37</v>
      </c>
      <c r="C23" s="41"/>
      <c r="D23" s="47"/>
      <c r="E23" s="47"/>
      <c r="F23" s="47"/>
      <c r="G23" s="47"/>
    </row>
    <row r="24" spans="2:7" s="3" customFormat="1" ht="21.75" customHeight="1" x14ac:dyDescent="0.25">
      <c r="B24" s="165" t="s">
        <v>38</v>
      </c>
      <c r="C24" s="41"/>
      <c r="D24" s="47"/>
      <c r="E24" s="47"/>
      <c r="F24" s="47"/>
      <c r="G24" s="47"/>
    </row>
    <row r="25" spans="2:7" s="3" customFormat="1" ht="21.75" customHeight="1" x14ac:dyDescent="0.25">
      <c r="B25" s="164" t="s">
        <v>39</v>
      </c>
      <c r="C25" s="41"/>
      <c r="D25" s="47"/>
      <c r="E25" s="47"/>
      <c r="F25" s="47"/>
      <c r="G25" s="47"/>
    </row>
    <row r="26" spans="2:7" s="3" customFormat="1" ht="21.75" customHeight="1" x14ac:dyDescent="0.25">
      <c r="B26" s="164" t="s">
        <v>40</v>
      </c>
      <c r="C26" s="41"/>
      <c r="D26" s="47"/>
      <c r="E26" s="47"/>
      <c r="F26" s="47"/>
      <c r="G26" s="47"/>
    </row>
    <row r="27" spans="2:7" s="3" customFormat="1" ht="21.75" customHeight="1" x14ac:dyDescent="0.25">
      <c r="B27" s="48" t="s">
        <v>41</v>
      </c>
      <c r="C27" s="41"/>
      <c r="D27" s="49"/>
      <c r="E27" s="49"/>
      <c r="F27" s="49"/>
      <c r="G27" s="49"/>
    </row>
    <row r="28" spans="2:7" s="3" customFormat="1" ht="21.75" customHeight="1" x14ac:dyDescent="0.25">
      <c r="B28" s="48" t="s">
        <v>42</v>
      </c>
      <c r="C28" s="41"/>
      <c r="D28" s="49"/>
      <c r="E28" s="49"/>
      <c r="F28" s="49"/>
      <c r="G28" s="49"/>
    </row>
    <row r="29" spans="2:7" s="3" customFormat="1" ht="21.75" customHeight="1" x14ac:dyDescent="0.25">
      <c r="B29" s="50" t="s">
        <v>43</v>
      </c>
      <c r="C29" s="41"/>
      <c r="D29" s="49"/>
      <c r="E29" s="49"/>
      <c r="F29" s="49"/>
      <c r="G29" s="49"/>
    </row>
    <row r="30" spans="2:7" s="3" customFormat="1" ht="21.75" customHeight="1" x14ac:dyDescent="0.25">
      <c r="B30" s="51" t="s">
        <v>44</v>
      </c>
      <c r="C30" s="41"/>
      <c r="D30" s="52">
        <f>+D21+D22+D27+D28+D29</f>
        <v>0</v>
      </c>
      <c r="E30" s="52">
        <f>+E21+E22+E27+E28+E29</f>
        <v>0</v>
      </c>
      <c r="F30" s="52">
        <f>+F21+F22+F27+F28+F29</f>
        <v>0</v>
      </c>
      <c r="G30" s="52">
        <f>+G21+G22+G27+G28+G29</f>
        <v>0</v>
      </c>
    </row>
    <row r="31" spans="2:7" s="3" customFormat="1" ht="13.8" x14ac:dyDescent="0.25">
      <c r="D31" s="53"/>
      <c r="E31" s="53"/>
      <c r="F31" s="53"/>
      <c r="G31" s="53"/>
    </row>
    <row r="32" spans="2:7" s="9" customFormat="1" ht="22.5" customHeight="1" x14ac:dyDescent="0.3">
      <c r="B32" s="54" t="s">
        <v>272</v>
      </c>
      <c r="C32" s="55"/>
      <c r="D32" s="56">
        <f>+D30+D18+D14</f>
        <v>0</v>
      </c>
      <c r="E32" s="56">
        <f>+E30+E18+E14</f>
        <v>0</v>
      </c>
      <c r="F32" s="56">
        <f>+F30+F18+F14</f>
        <v>0</v>
      </c>
      <c r="G32" s="56">
        <f>+G30+G18+G14</f>
        <v>0</v>
      </c>
    </row>
    <row r="33" spans="2:7" s="9" customFormat="1" ht="22.5" customHeight="1" x14ac:dyDescent="0.3">
      <c r="B33" s="57" t="s">
        <v>276</v>
      </c>
      <c r="C33" s="55"/>
      <c r="D33" s="58"/>
      <c r="E33" s="58"/>
      <c r="F33" s="58"/>
      <c r="G33" s="59"/>
    </row>
    <row r="34" spans="2:7" s="9" customFormat="1" ht="22.5" customHeight="1" x14ac:dyDescent="0.3">
      <c r="B34" s="54" t="s">
        <v>279</v>
      </c>
      <c r="C34" s="55"/>
      <c r="D34" s="60">
        <f>+D32-D33</f>
        <v>0</v>
      </c>
      <c r="E34" s="60">
        <f>+E32-E33</f>
        <v>0</v>
      </c>
      <c r="F34" s="60">
        <f>+F32-F33</f>
        <v>0</v>
      </c>
      <c r="G34" s="60">
        <f>+G32-G33</f>
        <v>0</v>
      </c>
    </row>
    <row r="35" spans="2:7" s="3" customFormat="1" ht="13.8" x14ac:dyDescent="0.25"/>
    <row r="36" spans="2:7" s="3" customFormat="1" ht="20.100000000000001" customHeight="1" thickBot="1" x14ac:dyDescent="0.3">
      <c r="B36" s="61" t="s">
        <v>45</v>
      </c>
      <c r="C36" s="62"/>
      <c r="D36" s="62"/>
      <c r="E36" s="62"/>
      <c r="F36" s="62"/>
      <c r="G36" s="62"/>
    </row>
    <row r="37" spans="2:7" s="3" customFormat="1" ht="14.4" thickTop="1" x14ac:dyDescent="0.25">
      <c r="D37" s="63"/>
      <c r="E37" s="53"/>
      <c r="F37" s="53"/>
      <c r="G37" s="53"/>
    </row>
    <row r="38" spans="2:7" s="9" customFormat="1" ht="26.25" customHeight="1" x14ac:dyDescent="0.3">
      <c r="B38" s="135" t="s">
        <v>46</v>
      </c>
      <c r="C38" s="163"/>
      <c r="D38" s="64">
        <f>+D34</f>
        <v>0</v>
      </c>
      <c r="E38" s="64">
        <f t="shared" ref="E38:G38" si="0">+E34</f>
        <v>0</v>
      </c>
      <c r="F38" s="64">
        <f t="shared" si="0"/>
        <v>0</v>
      </c>
      <c r="G38" s="64">
        <f t="shared" si="0"/>
        <v>0</v>
      </c>
    </row>
    <row r="39" spans="2:7" s="9" customFormat="1" ht="26.25" customHeight="1" x14ac:dyDescent="0.3">
      <c r="B39" s="135" t="s">
        <v>47</v>
      </c>
      <c r="C39" s="136"/>
      <c r="D39" s="160"/>
      <c r="E39" s="65">
        <f>+D39</f>
        <v>0</v>
      </c>
      <c r="F39" s="65">
        <f>+D39</f>
        <v>0</v>
      </c>
      <c r="G39" s="65">
        <f>+D39</f>
        <v>0</v>
      </c>
    </row>
    <row r="40" spans="2:7" s="9" customFormat="1" ht="26.25" customHeight="1" x14ac:dyDescent="0.3">
      <c r="B40" s="79" t="s">
        <v>48</v>
      </c>
      <c r="C40" s="134"/>
      <c r="D40" s="66">
        <f>+IFERROR(D38/D39,0)</f>
        <v>0</v>
      </c>
      <c r="E40" s="66">
        <f>+IFERROR(E38/E39,0)</f>
        <v>0</v>
      </c>
      <c r="F40" s="66">
        <f>+IFERROR(F38/F39,0)</f>
        <v>0</v>
      </c>
      <c r="G40" s="66">
        <f>+IFERROR(G38/G39,0)</f>
        <v>0</v>
      </c>
    </row>
    <row r="41" spans="2:7" s="9" customFormat="1" ht="26.25" customHeight="1" x14ac:dyDescent="0.3">
      <c r="B41" s="79" t="s">
        <v>49</v>
      </c>
      <c r="C41" s="134"/>
      <c r="D41" s="67">
        <v>1</v>
      </c>
      <c r="E41" s="68">
        <f>+D50</f>
        <v>0</v>
      </c>
      <c r="F41" s="68">
        <f>+E50</f>
        <v>0</v>
      </c>
      <c r="G41" s="68">
        <f>+F50</f>
        <v>0</v>
      </c>
    </row>
    <row r="42" spans="2:7" s="3" customFormat="1" ht="16.95" customHeight="1" x14ac:dyDescent="0.25">
      <c r="D42" s="9"/>
      <c r="E42" s="9"/>
      <c r="F42" s="9"/>
      <c r="G42" s="9"/>
    </row>
    <row r="43" spans="2:7" s="9" customFormat="1" ht="21.6" customHeight="1" x14ac:dyDescent="0.3">
      <c r="B43" s="79" t="s">
        <v>50</v>
      </c>
      <c r="C43" s="134"/>
      <c r="D43" s="69">
        <f>IFERROR(D40/D41,"")</f>
        <v>0</v>
      </c>
      <c r="E43" s="69" t="str">
        <f>IFERROR(E40/E41,"")</f>
        <v/>
      </c>
      <c r="F43" s="69" t="str">
        <f>IFERROR(F40/F41,"")</f>
        <v/>
      </c>
      <c r="G43" s="69" t="str">
        <f>IFERROR(G40/G41,"")</f>
        <v/>
      </c>
    </row>
    <row r="44" spans="2:7" s="9" customFormat="1" ht="21.6" customHeight="1" x14ac:dyDescent="0.3"/>
    <row r="45" spans="2:7" s="9" customFormat="1" ht="24" customHeight="1" x14ac:dyDescent="0.3">
      <c r="B45" s="135" t="s">
        <v>51</v>
      </c>
      <c r="C45" s="136"/>
      <c r="D45" s="70">
        <v>1.7000000000000001E-2</v>
      </c>
      <c r="E45" s="71">
        <f>+D45</f>
        <v>1.7000000000000001E-2</v>
      </c>
      <c r="F45" s="70">
        <f>+E45</f>
        <v>1.7000000000000001E-2</v>
      </c>
      <c r="G45" s="70">
        <f>+F45</f>
        <v>1.7000000000000001E-2</v>
      </c>
    </row>
    <row r="46" spans="2:7" s="9" customFormat="1" ht="24" customHeight="1" x14ac:dyDescent="0.3">
      <c r="B46" s="135" t="s">
        <v>52</v>
      </c>
      <c r="C46" s="136"/>
      <c r="D46" s="72"/>
      <c r="E46" s="72"/>
      <c r="F46" s="72"/>
      <c r="G46" s="72"/>
    </row>
    <row r="47" spans="2:7" s="9" customFormat="1" ht="24" customHeight="1" x14ac:dyDescent="0.3">
      <c r="B47" s="137" t="s">
        <v>53</v>
      </c>
      <c r="C47" s="138"/>
      <c r="D47" s="73">
        <f>+D45+D46</f>
        <v>1.7000000000000001E-2</v>
      </c>
      <c r="E47" s="73">
        <f>+E45+E46</f>
        <v>1.7000000000000001E-2</v>
      </c>
      <c r="F47" s="73">
        <f>+F45+F46</f>
        <v>1.7000000000000001E-2</v>
      </c>
      <c r="G47" s="73">
        <f>+G45+G46</f>
        <v>1.7000000000000001E-2</v>
      </c>
    </row>
    <row r="48" spans="2:7" s="9" customFormat="1" ht="24" customHeight="1" x14ac:dyDescent="0.3">
      <c r="B48" s="137" t="s">
        <v>54</v>
      </c>
      <c r="C48" s="139"/>
      <c r="D48" s="74">
        <f>(1+D47)</f>
        <v>1.0169999999999999</v>
      </c>
      <c r="E48" s="74">
        <f t="shared" ref="E48:G48" si="1">(1+E47)</f>
        <v>1.0169999999999999</v>
      </c>
      <c r="F48" s="74">
        <f t="shared" si="1"/>
        <v>1.0169999999999999</v>
      </c>
      <c r="G48" s="74">
        <f t="shared" si="1"/>
        <v>1.0169999999999999</v>
      </c>
    </row>
    <row r="49" spans="2:7" s="9" customFormat="1" ht="21.6" customHeight="1" x14ac:dyDescent="0.3"/>
    <row r="50" spans="2:7" s="11" customFormat="1" ht="27.75" customHeight="1" x14ac:dyDescent="0.3">
      <c r="B50" s="79" t="s">
        <v>55</v>
      </c>
      <c r="D50" s="140">
        <f>MIN(D48*D41,D40)</f>
        <v>0</v>
      </c>
      <c r="E50" s="140">
        <f>MIN(E48*E41,E40)</f>
        <v>0</v>
      </c>
      <c r="F50" s="140">
        <f>MIN(F48*F41,F40)</f>
        <v>0</v>
      </c>
      <c r="G50" s="140">
        <f>MIN(G48*G41,G40)</f>
        <v>0</v>
      </c>
    </row>
    <row r="51" spans="2:7" s="11" customFormat="1" ht="27.75" customHeight="1" x14ac:dyDescent="0.3">
      <c r="B51" s="54" t="s">
        <v>257</v>
      </c>
      <c r="D51" s="141">
        <f>+MIN(D34,D39*D50)</f>
        <v>0</v>
      </c>
      <c r="E51" s="141">
        <f>+MIN(E34,E39*E50)</f>
        <v>0</v>
      </c>
      <c r="F51" s="141">
        <f>+MIN(F34,F39*F50)</f>
        <v>0</v>
      </c>
      <c r="G51" s="141">
        <f>+MIN(G34,G39*G50)</f>
        <v>0</v>
      </c>
    </row>
    <row r="52" spans="2:7" s="80" customFormat="1" ht="25.95" customHeight="1" x14ac:dyDescent="0.3">
      <c r="B52" s="142"/>
      <c r="D52" s="143"/>
      <c r="E52" s="143"/>
      <c r="F52" s="143"/>
      <c r="G52" s="143"/>
    </row>
    <row r="53" spans="2:7" s="77" customFormat="1" ht="30" x14ac:dyDescent="0.3">
      <c r="B53" s="75" t="s">
        <v>209</v>
      </c>
      <c r="C53" s="76"/>
      <c r="D53" s="153">
        <f>IF('Flussi da programmazione'!D15=0,0,'Flussi da programmazione'!D14)</f>
        <v>0</v>
      </c>
      <c r="E53" s="153">
        <f>IF('Flussi da programmazione'!E15=0,0,'Flussi da programmazione'!E14)</f>
        <v>0</v>
      </c>
      <c r="F53" s="153">
        <f>IF('Flussi da programmazione'!F15=0,0,'Flussi da programmazione'!F14)</f>
        <v>0</v>
      </c>
      <c r="G53" s="153">
        <f>IF('Flussi da programmazione'!G15=0,0,'Flussi da programmazione'!G14)</f>
        <v>0</v>
      </c>
    </row>
    <row r="54" spans="2:7" s="77" customFormat="1" ht="30" x14ac:dyDescent="0.3">
      <c r="B54" s="78" t="s">
        <v>210</v>
      </c>
      <c r="C54" s="76"/>
      <c r="D54" s="153">
        <f>+'Flussi da programmazione'!D15</f>
        <v>0</v>
      </c>
      <c r="E54" s="153">
        <f>+'Flussi da programmazione'!E15</f>
        <v>0</v>
      </c>
      <c r="F54" s="153">
        <f>+'Flussi da programmazione'!F15</f>
        <v>0</v>
      </c>
      <c r="G54" s="153">
        <f>+'Flussi da programmazione'!G15</f>
        <v>0</v>
      </c>
    </row>
    <row r="55" spans="2:7" s="9" customFormat="1" ht="33" customHeight="1" x14ac:dyDescent="0.3">
      <c r="B55" s="54" t="s">
        <v>273</v>
      </c>
      <c r="D55" s="152">
        <f>+'Flussi da programmazione'!D13</f>
        <v>0</v>
      </c>
      <c r="E55" s="152">
        <f>+'Flussi da programmazione'!E13</f>
        <v>0</v>
      </c>
      <c r="F55" s="152">
        <f>+'Flussi da programmazione'!F13</f>
        <v>0</v>
      </c>
      <c r="G55" s="152">
        <f>+'Flussi da programmazione'!G13</f>
        <v>0</v>
      </c>
    </row>
    <row r="56" spans="2:7" s="80" customFormat="1" ht="29.4" customHeight="1" x14ac:dyDescent="0.3">
      <c r="B56" s="144"/>
      <c r="D56" s="9"/>
      <c r="E56" s="9"/>
      <c r="F56" s="9"/>
      <c r="G56" s="9"/>
    </row>
    <row r="57" spans="2:7" s="80" customFormat="1" ht="29.4" customHeight="1" x14ac:dyDescent="0.3">
      <c r="B57" s="144"/>
      <c r="D57" s="9"/>
      <c r="E57" s="9"/>
      <c r="F57" s="9"/>
      <c r="G57" s="9"/>
    </row>
    <row r="58" spans="2:7" s="80" customFormat="1" ht="41.25" customHeight="1" x14ac:dyDescent="0.3">
      <c r="B58" s="79" t="s">
        <v>56</v>
      </c>
      <c r="D58" s="91" t="str">
        <f>IF((OR(D53=0,D54=0)),"",IF(D50&gt;1,1,(D50-(D54*(1-D50))/D53)))</f>
        <v/>
      </c>
      <c r="E58" s="91" t="str">
        <f t="shared" ref="E58:G58" si="2">IF((OR(E53=0,E54=0)),"",IF(E50&gt;1,1,(E50-(E54*(1-E50))/E53)))</f>
        <v/>
      </c>
      <c r="F58" s="91" t="str">
        <f t="shared" si="2"/>
        <v/>
      </c>
      <c r="G58" s="91" t="str">
        <f t="shared" si="2"/>
        <v/>
      </c>
    </row>
    <row r="59" spans="2:7" s="80" customFormat="1" ht="36" customHeight="1" x14ac:dyDescent="0.3">
      <c r="B59" s="79" t="s">
        <v>57</v>
      </c>
      <c r="D59" s="92" t="str">
        <f>IF((OR(D53=0,D54=0)),"",IF(D50&lt;=1,1,(D50+(D53*(D50-1))/D54)))</f>
        <v/>
      </c>
      <c r="E59" s="92" t="str">
        <f t="shared" ref="E59:G59" si="3">IF((OR(E53=0,E54=0)),"",IF(E50&lt;=1,1,(E50+(E53*(E50-1))/E54)))</f>
        <v/>
      </c>
      <c r="F59" s="92" t="str">
        <f t="shared" si="3"/>
        <v/>
      </c>
      <c r="G59" s="92" t="str">
        <f t="shared" si="3"/>
        <v/>
      </c>
    </row>
    <row r="60" spans="2:7" x14ac:dyDescent="0.25">
      <c r="B60" s="81"/>
      <c r="C60" s="80"/>
    </row>
  </sheetData>
  <mergeCells count="3">
    <mergeCell ref="B1:G1"/>
    <mergeCell ref="D4:G4"/>
    <mergeCell ref="D5:G5"/>
  </mergeCells>
  <dataValidations count="1">
    <dataValidation type="custom" allowBlank="1" showInputMessage="1" showErrorMessage="1" error="il fattore può essere valorizzato nell'intervallo compreso tra 0% e 4%" sqref="D46:G46" xr:uid="{47CBA5CC-7A8D-4E4B-B615-617AE215CD66}">
      <formula1>+AND(D46&lt;=4%,D46&gt;=0%)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100-000002000000}">
            <xm:f>'Anagrafica Impianto'!$E$8="Intermedio"</xm:f>
            <x14:dxf>
              <fill>
                <patternFill patternType="lightDown"/>
              </fill>
            </x14:dxf>
          </x14:cfRule>
          <xm:sqref>D53:G55 D58:G59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57B0-D913-4381-BA07-9C707A4BC7C9}">
  <dimension ref="C2:V50"/>
  <sheetViews>
    <sheetView topLeftCell="J10" workbookViewId="0">
      <selection activeCell="L28" sqref="L28"/>
    </sheetView>
  </sheetViews>
  <sheetFormatPr defaultRowHeight="14.4" x14ac:dyDescent="0.3"/>
  <cols>
    <col min="3" max="3" width="37.44140625" customWidth="1"/>
    <col min="6" max="6" width="14" customWidth="1"/>
    <col min="7" max="7" width="17" customWidth="1"/>
    <col min="8" max="8" width="35.44140625" customWidth="1"/>
    <col min="9" max="9" width="38.44140625" bestFit="1" customWidth="1"/>
    <col min="10" max="10" width="32.44140625" customWidth="1"/>
    <col min="11" max="11" width="15.109375" bestFit="1" customWidth="1"/>
    <col min="12" max="12" width="45.6640625" customWidth="1"/>
    <col min="13" max="13" width="32.5546875" bestFit="1" customWidth="1"/>
  </cols>
  <sheetData>
    <row r="2" spans="3:14" x14ac:dyDescent="0.3">
      <c r="C2" s="82" t="s">
        <v>58</v>
      </c>
      <c r="F2" s="82" t="s">
        <v>59</v>
      </c>
      <c r="H2" s="82" t="s">
        <v>6</v>
      </c>
      <c r="I2" s="82" t="s">
        <v>60</v>
      </c>
      <c r="J2" s="82" t="s">
        <v>61</v>
      </c>
    </row>
    <row r="3" spans="3:14" x14ac:dyDescent="0.3">
      <c r="C3" t="s">
        <v>62</v>
      </c>
      <c r="F3" t="s">
        <v>6</v>
      </c>
      <c r="H3" t="s">
        <v>62</v>
      </c>
      <c r="I3" s="110" t="s">
        <v>247</v>
      </c>
      <c r="J3" t="s">
        <v>63</v>
      </c>
    </row>
    <row r="4" spans="3:14" x14ac:dyDescent="0.3">
      <c r="C4" t="s">
        <v>8</v>
      </c>
      <c r="F4" t="s">
        <v>60</v>
      </c>
      <c r="H4" t="s">
        <v>8</v>
      </c>
      <c r="I4" t="s">
        <v>64</v>
      </c>
      <c r="J4" t="s">
        <v>65</v>
      </c>
    </row>
    <row r="5" spans="3:14" x14ac:dyDescent="0.3">
      <c r="C5" t="s">
        <v>66</v>
      </c>
      <c r="F5" t="s">
        <v>61</v>
      </c>
      <c r="H5" t="s">
        <v>66</v>
      </c>
      <c r="M5" s="107" t="s">
        <v>229</v>
      </c>
    </row>
    <row r="6" spans="3:14" x14ac:dyDescent="0.3">
      <c r="C6" t="s">
        <v>211</v>
      </c>
      <c r="H6" s="110" t="s">
        <v>246</v>
      </c>
      <c r="L6" s="107" t="s">
        <v>228</v>
      </c>
    </row>
    <row r="7" spans="3:14" x14ac:dyDescent="0.3">
      <c r="C7" t="s">
        <v>212</v>
      </c>
      <c r="M7" s="107" t="s">
        <v>230</v>
      </c>
    </row>
    <row r="8" spans="3:14" x14ac:dyDescent="0.3">
      <c r="C8" t="s">
        <v>63</v>
      </c>
      <c r="K8" s="107" t="s">
        <v>226</v>
      </c>
    </row>
    <row r="9" spans="3:14" x14ac:dyDescent="0.3">
      <c r="C9" t="s">
        <v>65</v>
      </c>
      <c r="M9" s="108" t="s">
        <v>231</v>
      </c>
    </row>
    <row r="10" spans="3:14" x14ac:dyDescent="0.3">
      <c r="C10" t="s">
        <v>64</v>
      </c>
      <c r="L10" s="108" t="s">
        <v>227</v>
      </c>
    </row>
    <row r="11" spans="3:14" x14ac:dyDescent="0.3">
      <c r="C11" t="s">
        <v>67</v>
      </c>
      <c r="F11" s="82" t="s">
        <v>194</v>
      </c>
      <c r="M11" s="108" t="s">
        <v>232</v>
      </c>
    </row>
    <row r="12" spans="3:14" x14ac:dyDescent="0.3">
      <c r="F12" t="s">
        <v>195</v>
      </c>
    </row>
    <row r="13" spans="3:14" x14ac:dyDescent="0.3">
      <c r="F13" t="s">
        <v>196</v>
      </c>
    </row>
    <row r="14" spans="3:14" x14ac:dyDescent="0.3">
      <c r="C14" s="82" t="s">
        <v>10</v>
      </c>
      <c r="F14" t="s">
        <v>197</v>
      </c>
      <c r="L14" s="107" t="s">
        <v>233</v>
      </c>
      <c r="M14" s="109" t="s">
        <v>242</v>
      </c>
      <c r="N14" t="s">
        <v>245</v>
      </c>
    </row>
    <row r="15" spans="3:14" x14ac:dyDescent="0.3">
      <c r="C15" t="s">
        <v>68</v>
      </c>
      <c r="F15" t="s">
        <v>198</v>
      </c>
      <c r="K15" s="107" t="s">
        <v>228</v>
      </c>
      <c r="L15" s="107" t="s">
        <v>235</v>
      </c>
      <c r="M15" s="109" t="s">
        <v>243</v>
      </c>
      <c r="N15" t="s">
        <v>245</v>
      </c>
    </row>
    <row r="16" spans="3:14" x14ac:dyDescent="0.3">
      <c r="C16" t="s">
        <v>69</v>
      </c>
      <c r="F16" t="s">
        <v>199</v>
      </c>
      <c r="L16" s="107" t="s">
        <v>234</v>
      </c>
      <c r="M16" s="109" t="s">
        <v>238</v>
      </c>
    </row>
    <row r="17" spans="3:14" x14ac:dyDescent="0.3">
      <c r="C17" t="s">
        <v>70</v>
      </c>
      <c r="F17" t="s">
        <v>200</v>
      </c>
    </row>
    <row r="18" spans="3:14" x14ac:dyDescent="0.3">
      <c r="C18" t="s">
        <v>71</v>
      </c>
      <c r="F18" t="s">
        <v>201</v>
      </c>
      <c r="L18" s="108" t="s">
        <v>236</v>
      </c>
      <c r="M18" s="109" t="s">
        <v>239</v>
      </c>
    </row>
    <row r="19" spans="3:14" x14ac:dyDescent="0.3">
      <c r="C19" t="s">
        <v>72</v>
      </c>
      <c r="F19" t="s">
        <v>202</v>
      </c>
      <c r="K19" s="108" t="s">
        <v>227</v>
      </c>
      <c r="L19" s="108" t="s">
        <v>231</v>
      </c>
      <c r="M19" s="109" t="s">
        <v>241</v>
      </c>
      <c r="N19" t="s">
        <v>245</v>
      </c>
    </row>
    <row r="20" spans="3:14" x14ac:dyDescent="0.3">
      <c r="C20" t="s">
        <v>73</v>
      </c>
      <c r="F20" t="s">
        <v>203</v>
      </c>
      <c r="L20" s="108" t="s">
        <v>232</v>
      </c>
      <c r="M20" s="109" t="s">
        <v>244</v>
      </c>
      <c r="N20" t="s">
        <v>245</v>
      </c>
    </row>
    <row r="21" spans="3:14" x14ac:dyDescent="0.3">
      <c r="C21" t="s">
        <v>74</v>
      </c>
      <c r="F21" t="s">
        <v>204</v>
      </c>
      <c r="L21" s="108" t="s">
        <v>237</v>
      </c>
      <c r="M21" s="109" t="s">
        <v>240</v>
      </c>
    </row>
    <row r="22" spans="3:14" x14ac:dyDescent="0.3">
      <c r="C22" t="s">
        <v>75</v>
      </c>
      <c r="F22" t="s">
        <v>205</v>
      </c>
    </row>
    <row r="23" spans="3:14" x14ac:dyDescent="0.3">
      <c r="C23" t="s">
        <v>76</v>
      </c>
      <c r="F23" t="s">
        <v>206</v>
      </c>
    </row>
    <row r="24" spans="3:14" x14ac:dyDescent="0.3">
      <c r="C24" t="s">
        <v>77</v>
      </c>
    </row>
    <row r="25" spans="3:14" x14ac:dyDescent="0.3">
      <c r="C25" t="s">
        <v>78</v>
      </c>
      <c r="L25" t="s">
        <v>250</v>
      </c>
    </row>
    <row r="26" spans="3:14" x14ac:dyDescent="0.3">
      <c r="C26" t="s">
        <v>79</v>
      </c>
      <c r="L26" t="s">
        <v>251</v>
      </c>
    </row>
    <row r="27" spans="3:14" x14ac:dyDescent="0.3">
      <c r="C27" t="s">
        <v>80</v>
      </c>
      <c r="L27" t="s">
        <v>252</v>
      </c>
    </row>
    <row r="28" spans="3:14" x14ac:dyDescent="0.3">
      <c r="C28" t="s">
        <v>11</v>
      </c>
      <c r="L28" t="s">
        <v>253</v>
      </c>
    </row>
    <row r="29" spans="3:14" x14ac:dyDescent="0.3">
      <c r="C29" t="s">
        <v>81</v>
      </c>
    </row>
    <row r="30" spans="3:14" x14ac:dyDescent="0.3">
      <c r="C30" t="s">
        <v>82</v>
      </c>
    </row>
    <row r="31" spans="3:14" x14ac:dyDescent="0.3">
      <c r="C31" t="s">
        <v>83</v>
      </c>
    </row>
    <row r="32" spans="3:14" x14ac:dyDescent="0.3">
      <c r="C32" t="s">
        <v>84</v>
      </c>
    </row>
    <row r="33" spans="3:22" x14ac:dyDescent="0.3">
      <c r="C33" t="s">
        <v>85</v>
      </c>
    </row>
    <row r="34" spans="3:22" x14ac:dyDescent="0.3">
      <c r="C34" t="s">
        <v>86</v>
      </c>
    </row>
    <row r="38" spans="3:22" x14ac:dyDescent="0.3">
      <c r="C38" s="82" t="s">
        <v>69</v>
      </c>
      <c r="D38" s="82" t="s">
        <v>68</v>
      </c>
      <c r="E38" s="82" t="s">
        <v>70</v>
      </c>
      <c r="F38" s="82" t="s">
        <v>71</v>
      </c>
      <c r="G38" s="82" t="s">
        <v>72</v>
      </c>
      <c r="H38" s="82" t="s">
        <v>73</v>
      </c>
      <c r="I38" s="82" t="s">
        <v>74</v>
      </c>
      <c r="J38" s="82" t="s">
        <v>75</v>
      </c>
      <c r="K38" s="82" t="s">
        <v>76</v>
      </c>
      <c r="L38" s="82" t="s">
        <v>77</v>
      </c>
      <c r="M38" s="82" t="s">
        <v>78</v>
      </c>
      <c r="N38" s="82" t="s">
        <v>79</v>
      </c>
      <c r="O38" s="82" t="s">
        <v>80</v>
      </c>
      <c r="P38" s="82" t="s">
        <v>11</v>
      </c>
      <c r="Q38" s="82" t="s">
        <v>81</v>
      </c>
      <c r="R38" s="82" t="s">
        <v>82</v>
      </c>
      <c r="S38" s="82" t="s">
        <v>83</v>
      </c>
      <c r="T38" s="82" t="s">
        <v>84</v>
      </c>
      <c r="U38" s="82" t="s">
        <v>85</v>
      </c>
      <c r="V38" s="82" t="s">
        <v>86</v>
      </c>
    </row>
    <row r="39" spans="3:22" ht="24.6" x14ac:dyDescent="0.3">
      <c r="C39" t="s">
        <v>87</v>
      </c>
      <c r="D39" s="83" t="s">
        <v>88</v>
      </c>
      <c r="E39" s="83" t="s">
        <v>89</v>
      </c>
      <c r="F39" s="83" t="s">
        <v>90</v>
      </c>
      <c r="G39" s="83" t="s">
        <v>91</v>
      </c>
      <c r="H39" s="83" t="s">
        <v>92</v>
      </c>
      <c r="I39" s="83" t="s">
        <v>93</v>
      </c>
      <c r="J39" s="83" t="s">
        <v>94</v>
      </c>
      <c r="K39" s="83" t="s">
        <v>95</v>
      </c>
      <c r="L39" s="83" t="s">
        <v>96</v>
      </c>
      <c r="M39" s="83" t="s">
        <v>97</v>
      </c>
      <c r="N39" s="83" t="s">
        <v>98</v>
      </c>
      <c r="O39" s="83" t="s">
        <v>99</v>
      </c>
      <c r="P39" s="83" t="s">
        <v>13</v>
      </c>
      <c r="Q39" s="83" t="s">
        <v>100</v>
      </c>
      <c r="R39" s="83" t="s">
        <v>101</v>
      </c>
      <c r="S39" s="83" t="s">
        <v>102</v>
      </c>
      <c r="T39" s="83" t="s">
        <v>103</v>
      </c>
      <c r="U39" s="83" t="s">
        <v>104</v>
      </c>
      <c r="V39" s="83" t="s">
        <v>105</v>
      </c>
    </row>
    <row r="40" spans="3:22" x14ac:dyDescent="0.3">
      <c r="D40" s="83" t="s">
        <v>106</v>
      </c>
      <c r="E40" s="83" t="s">
        <v>107</v>
      </c>
      <c r="F40" s="83" t="s">
        <v>108</v>
      </c>
      <c r="G40" s="83" t="s">
        <v>109</v>
      </c>
      <c r="H40" s="83" t="s">
        <v>110</v>
      </c>
      <c r="I40" s="83" t="s">
        <v>111</v>
      </c>
      <c r="J40" s="83" t="s">
        <v>112</v>
      </c>
      <c r="K40" s="83" t="s">
        <v>113</v>
      </c>
      <c r="L40" s="83" t="s">
        <v>114</v>
      </c>
      <c r="M40" s="83" t="s">
        <v>115</v>
      </c>
      <c r="N40" s="83" t="s">
        <v>116</v>
      </c>
      <c r="O40" s="83" t="s">
        <v>117</v>
      </c>
      <c r="P40" s="83" t="s">
        <v>118</v>
      </c>
      <c r="Q40" s="84" t="s">
        <v>119</v>
      </c>
      <c r="R40" s="83" t="s">
        <v>120</v>
      </c>
      <c r="S40" s="83" t="s">
        <v>121</v>
      </c>
      <c r="T40" s="83" t="s">
        <v>122</v>
      </c>
      <c r="U40" s="83" t="s">
        <v>123</v>
      </c>
      <c r="V40" s="83" t="s">
        <v>124</v>
      </c>
    </row>
    <row r="41" spans="3:22" ht="24.6" x14ac:dyDescent="0.3">
      <c r="D41" s="83" t="s">
        <v>125</v>
      </c>
      <c r="E41" s="83" t="s">
        <v>126</v>
      </c>
      <c r="G41" s="83" t="s">
        <v>127</v>
      </c>
      <c r="H41" s="83" t="s">
        <v>128</v>
      </c>
      <c r="I41" s="83" t="s">
        <v>129</v>
      </c>
      <c r="J41" s="83" t="s">
        <v>130</v>
      </c>
      <c r="K41" s="83" t="s">
        <v>131</v>
      </c>
      <c r="M41" s="83" t="s">
        <v>132</v>
      </c>
      <c r="N41" s="83" t="s">
        <v>133</v>
      </c>
      <c r="O41" s="83" t="s">
        <v>134</v>
      </c>
      <c r="Q41" s="83" t="s">
        <v>135</v>
      </c>
      <c r="R41" s="83" t="s">
        <v>136</v>
      </c>
      <c r="T41" s="83" t="s">
        <v>137</v>
      </c>
      <c r="U41" s="83" t="s">
        <v>138</v>
      </c>
      <c r="V41" s="83" t="s">
        <v>139</v>
      </c>
    </row>
    <row r="42" spans="3:22" x14ac:dyDescent="0.3">
      <c r="D42" s="83" t="s">
        <v>140</v>
      </c>
      <c r="E42" s="83" t="s">
        <v>141</v>
      </c>
      <c r="G42" s="83" t="s">
        <v>142</v>
      </c>
      <c r="H42" s="83" t="s">
        <v>143</v>
      </c>
      <c r="I42" s="83" t="s">
        <v>144</v>
      </c>
      <c r="J42" s="83" t="s">
        <v>145</v>
      </c>
      <c r="K42" s="83" t="s">
        <v>146</v>
      </c>
      <c r="M42" s="83" t="s">
        <v>147</v>
      </c>
      <c r="N42" s="83" t="s">
        <v>148</v>
      </c>
      <c r="O42" s="83" t="s">
        <v>149</v>
      </c>
      <c r="Q42" s="83" t="s">
        <v>150</v>
      </c>
      <c r="R42" s="83" t="s">
        <v>151</v>
      </c>
      <c r="T42" s="83" t="s">
        <v>152</v>
      </c>
      <c r="U42" s="83" t="s">
        <v>153</v>
      </c>
      <c r="V42" s="83" t="s">
        <v>154</v>
      </c>
    </row>
    <row r="43" spans="3:22" ht="24.6" x14ac:dyDescent="0.3">
      <c r="D43" s="83" t="s">
        <v>155</v>
      </c>
      <c r="E43" s="83" t="s">
        <v>156</v>
      </c>
      <c r="G43" s="83" t="s">
        <v>157</v>
      </c>
      <c r="J43" s="83" t="s">
        <v>158</v>
      </c>
      <c r="K43" s="83" t="s">
        <v>159</v>
      </c>
      <c r="M43" s="83" t="s">
        <v>160</v>
      </c>
      <c r="N43" s="83" t="s">
        <v>161</v>
      </c>
      <c r="Q43" s="83" t="s">
        <v>162</v>
      </c>
      <c r="R43" s="83" t="s">
        <v>163</v>
      </c>
      <c r="T43" s="83" t="s">
        <v>164</v>
      </c>
      <c r="U43" s="83" t="s">
        <v>165</v>
      </c>
      <c r="V43" s="83" t="s">
        <v>166</v>
      </c>
    </row>
    <row r="44" spans="3:22" ht="24.6" x14ac:dyDescent="0.3">
      <c r="D44" s="83" t="s">
        <v>167</v>
      </c>
      <c r="E44" s="83" t="s">
        <v>168</v>
      </c>
      <c r="G44" s="83" t="s">
        <v>169</v>
      </c>
      <c r="J44" s="83" t="s">
        <v>170</v>
      </c>
      <c r="K44" s="83" t="s">
        <v>171</v>
      </c>
      <c r="R44" s="83" t="s">
        <v>172</v>
      </c>
      <c r="U44" s="83" t="s">
        <v>173</v>
      </c>
    </row>
    <row r="45" spans="3:22" x14ac:dyDescent="0.3">
      <c r="D45" s="83" t="s">
        <v>174</v>
      </c>
      <c r="E45" s="83" t="s">
        <v>175</v>
      </c>
      <c r="G45" s="83" t="s">
        <v>176</v>
      </c>
      <c r="J45" s="83" t="s">
        <v>177</v>
      </c>
      <c r="K45" s="83" t="s">
        <v>178</v>
      </c>
      <c r="U45" s="83" t="s">
        <v>179</v>
      </c>
    </row>
    <row r="46" spans="3:22" ht="36.6" x14ac:dyDescent="0.3">
      <c r="D46" s="83" t="s">
        <v>180</v>
      </c>
      <c r="E46" s="83" t="s">
        <v>181</v>
      </c>
      <c r="J46" s="83" t="s">
        <v>182</v>
      </c>
      <c r="K46" s="83" t="s">
        <v>183</v>
      </c>
      <c r="U46" s="83" t="s">
        <v>184</v>
      </c>
    </row>
    <row r="47" spans="3:22" x14ac:dyDescent="0.3">
      <c r="E47" s="83" t="s">
        <v>185</v>
      </c>
      <c r="J47" s="83" t="s">
        <v>186</v>
      </c>
      <c r="K47" s="83" t="s">
        <v>187</v>
      </c>
      <c r="U47" s="83" t="s">
        <v>188</v>
      </c>
    </row>
    <row r="48" spans="3:22" x14ac:dyDescent="0.3">
      <c r="E48" s="83" t="s">
        <v>189</v>
      </c>
      <c r="K48" s="83" t="s">
        <v>190</v>
      </c>
    </row>
    <row r="49" spans="5:5" x14ac:dyDescent="0.3">
      <c r="E49" s="83" t="s">
        <v>191</v>
      </c>
    </row>
    <row r="50" spans="5:5" ht="36.6" x14ac:dyDescent="0.3">
      <c r="E50" s="83" t="s">
        <v>192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05FD1DDC73364188290A8A6D749E3E" ma:contentTypeVersion="8" ma:contentTypeDescription="Creare un nuovo documento." ma:contentTypeScope="" ma:versionID="09bf8f0b7339289621810c6ecd2b207d">
  <xsd:schema xmlns:xsd="http://www.w3.org/2001/XMLSchema" xmlns:xs="http://www.w3.org/2001/XMLSchema" xmlns:p="http://schemas.microsoft.com/office/2006/metadata/properties" xmlns:ns2="1318ff22-d61b-4bb4-b463-7ca79e30fb2c" xmlns:ns3="77ab99ef-a7c9-4eda-97a5-f25e61e1cf6a" targetNamespace="http://schemas.microsoft.com/office/2006/metadata/properties" ma:root="true" ma:fieldsID="895b3b04dc70c15d7df19cec9cf9e5ee" ns2:_="" ns3:_="">
    <xsd:import namespace="1318ff22-d61b-4bb4-b463-7ca79e30fb2c"/>
    <xsd:import namespace="77ab99ef-a7c9-4eda-97a5-f25e61e1c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8ff22-d61b-4bb4-b463-7ca79e30f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b99ef-a7c9-4eda-97a5-f25e61e1c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6C079-401A-4D92-BA7D-ED034C8021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E6477E-FF4F-4054-99F0-4E7D02BCC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8E6D7-23F8-4141-BFD9-8684144D9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8ff22-d61b-4bb4-b463-7ca79e30fb2c"/>
    <ds:schemaRef ds:uri="77ab99ef-a7c9-4eda-97a5-f25e61e1c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25</vt:i4>
      </vt:variant>
    </vt:vector>
  </HeadingPairs>
  <TitlesOfParts>
    <vt:vector size="30" baseType="lpstr">
      <vt:lpstr>Menu</vt:lpstr>
      <vt:lpstr>Anagrafica Impianto</vt:lpstr>
      <vt:lpstr>Flussi da programmazione</vt:lpstr>
      <vt:lpstr>ModPef_IMP</vt:lpstr>
      <vt:lpstr>Tendina</vt:lpstr>
      <vt:lpstr>Abruzzo</vt:lpstr>
      <vt:lpstr>Basilicata</vt:lpstr>
      <vt:lpstr>Calabria</vt:lpstr>
      <vt:lpstr>Campania</vt:lpstr>
      <vt:lpstr>Emilia_Romagna</vt:lpstr>
      <vt:lpstr>Friuli_Venezia_Giulia</vt:lpstr>
      <vt:lpstr>Intermedio</vt:lpstr>
      <vt:lpstr>Lazio</vt:lpstr>
      <vt:lpstr>Liguria</vt:lpstr>
      <vt:lpstr>Lombardia</vt:lpstr>
      <vt:lpstr>Marche</vt:lpstr>
      <vt:lpstr>Molise</vt:lpstr>
      <vt:lpstr>Piemonte</vt:lpstr>
      <vt:lpstr>Puglia</vt:lpstr>
      <vt:lpstr>Recupero</vt:lpstr>
      <vt:lpstr>Regione</vt:lpstr>
      <vt:lpstr>Sardegna</vt:lpstr>
      <vt:lpstr>Sicilia</vt:lpstr>
      <vt:lpstr>Smaltimento</vt:lpstr>
      <vt:lpstr>Tipo</vt:lpstr>
      <vt:lpstr>Toscana</vt:lpstr>
      <vt:lpstr>Trentino_Alto_Adige</vt:lpstr>
      <vt:lpstr>Umbria</vt:lpstr>
      <vt:lpstr>Valle_dAosta</vt:lpstr>
      <vt:lpstr>Veneto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Groppi Angelamaria</dc:creator>
  <cp:lastModifiedBy>.....</cp:lastModifiedBy>
  <dcterms:created xsi:type="dcterms:W3CDTF">2015-06-05T18:17:20Z</dcterms:created>
  <dcterms:modified xsi:type="dcterms:W3CDTF">2022-03-04T18:02:27Z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0x010100CC05FD1DDC73364188290A8A6D749E3E</vt:lpwstr>
  </property>
</Properties>
</file>